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60" yWindow="0" windowWidth="10995" windowHeight="11715" activeTab="4"/>
  </bookViews>
  <sheets>
    <sheet name="Médias" sheetId="1" r:id="rId1"/>
    <sheet name="Extremos" sheetId="2" r:id="rId2"/>
    <sheet name="Temp.Ar" sheetId="3" r:id="rId3"/>
    <sheet name="Anomal.Tar" sheetId="4" r:id="rId4"/>
    <sheet name="Tendencias,TempAr" sheetId="5" r:id="rId5"/>
    <sheet name="Verao" sheetId="6" r:id="rId6"/>
    <sheet name="Outono" sheetId="7" r:id="rId7"/>
    <sheet name="Inverno" sheetId="8" r:id="rId8"/>
    <sheet name="Primavera" sheetId="9" r:id="rId9"/>
    <sheet name="Pressao" sheetId="10" r:id="rId10"/>
  </sheets>
  <definedNames/>
  <calcPr fullCalcOnLoad="1"/>
</workbook>
</file>

<file path=xl/sharedStrings.xml><?xml version="1.0" encoding="utf-8"?>
<sst xmlns="http://schemas.openxmlformats.org/spreadsheetml/2006/main" count="380" uniqueCount="80">
  <si>
    <t>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</si>
  <si>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</si>
  <si>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</si>
  <si>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</si>
  <si>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</si>
  <si>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</si>
  <si>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</si>
  <si>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</si>
  <si>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</si>
  <si>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</si>
  <si>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</si>
  <si>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</si>
  <si>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</si>
  <si>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d-j-f</t>
  </si>
  <si>
    <t>m-a-m</t>
  </si>
  <si>
    <t>j-j-a</t>
  </si>
  <si>
    <t>s-o-n</t>
  </si>
  <si>
    <t>Baia do Almirantado</t>
  </si>
  <si>
    <t>NIL</t>
  </si>
  <si>
    <t>Polish Station Henry Arctowski</t>
  </si>
  <si>
    <t>Cptec/Inpe</t>
  </si>
  <si>
    <t>x</t>
  </si>
  <si>
    <t>T min</t>
  </si>
  <si>
    <t>T max</t>
  </si>
  <si>
    <t>P min</t>
  </si>
  <si>
    <t>P Max</t>
  </si>
  <si>
    <t>1011.9</t>
  </si>
  <si>
    <t xml:space="preserve">                                                                              Temperaturas Absolutas da Baía do Almirantado (ºC)</t>
  </si>
  <si>
    <t xml:space="preserve">                                                                                               Pressões Absolutas da Baía do Almirantado em hPa (Pressão ao nível médio do mar - slp)</t>
  </si>
  <si>
    <t>Resumo dos dados meteorológicos da Baía do Almirantado - Ilha Rei George</t>
  </si>
  <si>
    <t>Média</t>
  </si>
  <si>
    <t>dp</t>
  </si>
  <si>
    <t>Origem dos Dados</t>
  </si>
  <si>
    <t>Estação Meteorológica de Bellingshausen</t>
  </si>
  <si>
    <t xml:space="preserve">Anuário Meteorológico </t>
  </si>
  <si>
    <t>Nota: Veja também os gráficos destas planilhas!</t>
  </si>
  <si>
    <t>Arctowski Meteorology and Climatology</t>
  </si>
  <si>
    <t xml:space="preserve">Projeto Meteorologia Antártica </t>
  </si>
  <si>
    <t>dados BELLINGSHAUSEN</t>
  </si>
  <si>
    <t>dados ARCTOWSKI</t>
  </si>
  <si>
    <t>dados FERRAZ</t>
  </si>
  <si>
    <t>dados BASE "G"</t>
  </si>
  <si>
    <t>992.4</t>
  </si>
  <si>
    <t>Projeto de Meteorologia do CNPq/Proantar     Sugestões/Dúvidas - contactar: alberto.setzer@cptec.inpe.br</t>
  </si>
  <si>
    <t>Ajustes p/ Baia do Almirantado; Jul:0.1ºC;Fev:0.2ºC;Abr e Jun:0.3ºCJan,Mai e Ago:0.4ºC;Mar e Set:0.5ºC;Out:0.6ºC;Dez0.8ºC e Nov:1.0ºC</t>
  </si>
  <si>
    <t>dados BELLINGSHAUSEN / DECEPTION ISLAND</t>
  </si>
  <si>
    <t xml:space="preserve">                                                                              Fonte: Polish Station Henryk Arctowski Meteorology and Climatology</t>
  </si>
  <si>
    <t>Fonte: Banco de dados do BAS</t>
  </si>
  <si>
    <t>Fonte: The Meteorology of The Falklands Islands and Dependencies 1944-1950 (J. Pepper, M.A.) - BAS</t>
  </si>
  <si>
    <t>Fonte: A Data Bank of Antarctic Surface Temperature and Pressure Data (P. D. Jones and D.W.S. Limbert) - University of East Anglia, Norwich (UK)</t>
  </si>
  <si>
    <t>Anom.</t>
  </si>
  <si>
    <t>http://antartica.cptec.inpe.br/</t>
  </si>
  <si>
    <t>dados  DECEPTION ISLAND</t>
  </si>
  <si>
    <t>Ajustes Deception p/ Baia do Almirantado; Jan, Fev e Mar:0.1ºC;Abr e Jul:0.2ºC;Jun e Dez:0.3ºC; Ago:0.4ºC;Out:0.5ºC; Nov:0.6ºC; Set:0.9ºC; Mai: -0.2ºC</t>
  </si>
  <si>
    <t>As constantes mensais de ajuste correspondem à média das diferenças das temperat. Ar médias mensais mar/1948 a dez/1960 (exceto 1946)</t>
  </si>
  <si>
    <t>As constantes mensais de ajuste correspondem à média das diferenças das temperat. Ar médias mensais mar/1968 a mar/1977</t>
  </si>
  <si>
    <t>Estação Meteorológica russa de Bellingshausen, Ilha Rei George, Península Fildes</t>
  </si>
  <si>
    <t>Estação Meteorológica Polonesa Henryk Arctowski, Ilha Rei George, Baía do Almirantado</t>
  </si>
  <si>
    <t>Ajustes Deception p/ Baia do Almirantado; Jan e Fev 0.1ºC; Mar, Abr e Jul 0.2ºC; Jun e Dez 0.3ºC; Ago 0.4ºC; Out 0.5ºC; Nov 0.6ºC; Set 1.0ºC; Mai -0.2ºC</t>
  </si>
  <si>
    <r>
      <t xml:space="preserve">Página do projeto na internet: </t>
    </r>
    <r>
      <rPr>
        <sz val="12"/>
        <color indexed="12"/>
        <rFont val="Arial"/>
        <family val="2"/>
      </rPr>
      <t>http://antartica.cptec.inpe.br/</t>
    </r>
  </si>
  <si>
    <t>anual</t>
  </si>
  <si>
    <t>Veja também a climatologia dos dados apenas de Ferraz em</t>
  </si>
  <si>
    <t>http://antartica.cptec.inpe.br/~rantar/data/resumos/climatoleacf.xls</t>
  </si>
  <si>
    <t>Fonte: Polish Station Henryk Arctowski Meteorology and Climatology</t>
  </si>
  <si>
    <t>Última atualização, 2011/FEV/03</t>
  </si>
  <si>
    <t>Última atualização, 2014/Fev/12</t>
  </si>
  <si>
    <t>A climatologia atual (últimos 30 anos) é de resfriamento de 0,09 C/década</t>
  </si>
  <si>
    <t>E para os últimos 18 anos, o resfriamento é de 0,6 C/década !!!</t>
  </si>
  <si>
    <t>Atenção: as tendências na EACFerraz dependem do período considerado, pois</t>
  </si>
  <si>
    <t>na região há muita variabilidade natural</t>
  </si>
  <si>
    <t>Para os 69 anos de dados houve aumento de 0,19 C/década</t>
  </si>
  <si>
    <t xml:space="preserve">http://antartica.cptec.inpe.br/~rantar/biblia/Resposta_pedido_dados_Ferraz.pdf </t>
  </si>
  <si>
    <t>Por que acabou a coleta de dados meteorológicos em Ferraz?  Ver:</t>
  </si>
  <si>
    <t>Antigo Projeto de Meteorologia do CNPq/Proantar     Sugestões/Dúvidas - contactar: alberto.setzer@cptec.inpe.br</t>
  </si>
  <si>
    <r>
      <t xml:space="preserve">Página do antigo projeto na internet: </t>
    </r>
    <r>
      <rPr>
        <sz val="12"/>
        <color indexed="12"/>
        <rFont val="Arial"/>
        <family val="2"/>
      </rPr>
      <t>http://antartica.cptec.inpe.br/</t>
    </r>
  </si>
  <si>
    <t>Máxim.</t>
  </si>
  <si>
    <t>Mínim</t>
  </si>
  <si>
    <t>Mínim.</t>
  </si>
  <si>
    <t xml:space="preserve">                                              Pressões Médias Baía do Almirantado em hPa (Pressão ao nível médio do mar - SLP)</t>
  </si>
  <si>
    <t xml:space="preserve">       Temperaturas Médias Baía do Almirantado  em ºC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</si>
</sst>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0_)"/>
    <numFmt numFmtId="186" formatCode="0.000"/>
    <numFmt numFmtId="187" formatCode="0.0_);[Red]\(0.0\)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</numFmts>
  <fonts count="81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60"/>
      <name val="Arial"/>
      <family val="2"/>
    </font>
    <font>
      <b/>
      <i/>
      <sz val="12"/>
      <color indexed="60"/>
      <name val="Arial"/>
      <family val="2"/>
    </font>
    <font>
      <b/>
      <i/>
      <sz val="11"/>
      <name val="Arial"/>
      <family val="2"/>
    </font>
    <font>
      <i/>
      <u val="single"/>
      <sz val="10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i/>
      <sz val="18"/>
      <name val="Arial"/>
      <family val="2"/>
    </font>
    <font>
      <b/>
      <i/>
      <sz val="10"/>
      <color indexed="8"/>
      <name val="Arial"/>
      <family val="2"/>
    </font>
    <font>
      <sz val="10"/>
      <name val="Courier"/>
      <family val="3"/>
    </font>
    <font>
      <sz val="8"/>
      <name val="Arial"/>
      <family val="2"/>
    </font>
    <font>
      <i/>
      <sz val="10"/>
      <color indexed="9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8.8"/>
      <color indexed="36"/>
      <name val="Arial"/>
      <family val="2"/>
    </font>
    <font>
      <sz val="12"/>
      <color indexed="12"/>
      <name val="Arial"/>
      <family val="2"/>
    </font>
    <font>
      <i/>
      <sz val="11"/>
      <name val="Arial"/>
      <family val="2"/>
    </font>
    <font>
      <u val="single"/>
      <sz val="12"/>
      <color indexed="12"/>
      <name val="Arial"/>
      <family val="2"/>
    </font>
    <font>
      <u val="single"/>
      <sz val="12"/>
      <name val="Arial"/>
      <family val="2"/>
    </font>
    <font>
      <sz val="1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4"/>
      <color indexed="56"/>
      <name val="Arial"/>
      <family val="2"/>
    </font>
    <font>
      <sz val="20"/>
      <color indexed="56"/>
      <name val="Arial"/>
      <family val="2"/>
    </font>
    <font>
      <b/>
      <sz val="20"/>
      <color indexed="56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11"/>
      <name val="Calibri"/>
      <family val="0"/>
    </font>
    <font>
      <b/>
      <sz val="15"/>
      <color indexed="8"/>
      <name val="Arial"/>
      <family val="0"/>
    </font>
    <font>
      <b/>
      <vertAlign val="superscript"/>
      <sz val="15"/>
      <color indexed="8"/>
      <name val="Arial"/>
      <family val="0"/>
    </font>
    <font>
      <sz val="18"/>
      <color indexed="18"/>
      <name val="Arial"/>
      <family val="0"/>
    </font>
    <font>
      <vertAlign val="superscript"/>
      <sz val="18"/>
      <color indexed="18"/>
      <name val="Arial"/>
      <family val="0"/>
    </font>
    <font>
      <b/>
      <sz val="18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b/>
      <sz val="16"/>
      <color indexed="18"/>
      <name val="Arial"/>
      <family val="0"/>
    </font>
    <font>
      <b/>
      <vertAlign val="superscript"/>
      <sz val="16"/>
      <color indexed="18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4"/>
      <color rgb="FF002060"/>
      <name val="Arial"/>
      <family val="2"/>
    </font>
    <font>
      <sz val="20"/>
      <color rgb="FF002060"/>
      <name val="Arial"/>
      <family val="2"/>
    </font>
    <font>
      <b/>
      <sz val="20"/>
      <color rgb="FF002060"/>
      <name val="Arial"/>
      <family val="2"/>
    </font>
    <font>
      <b/>
      <sz val="10"/>
      <color theme="6" tint="-0.4999699890613556"/>
      <name val="Arial"/>
      <family val="2"/>
    </font>
    <font>
      <b/>
      <i/>
      <sz val="10"/>
      <color theme="6" tint="-0.4999699890613556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185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4" fontId="4" fillId="0" borderId="0" xfId="0" applyNumberFormat="1" applyFont="1" applyAlignment="1" applyProtection="1">
      <alignment horizontal="center"/>
      <protection/>
    </xf>
    <xf numFmtId="184" fontId="3" fillId="0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5" fillId="0" borderId="10" xfId="0" applyNumberFormat="1" applyFont="1" applyFill="1" applyBorder="1" applyAlignment="1" applyProtection="1">
      <alignment horizontal="center"/>
      <protection/>
    </xf>
    <xf numFmtId="184" fontId="5" fillId="0" borderId="11" xfId="0" applyNumberFormat="1" applyFont="1" applyBorder="1" applyAlignment="1" applyProtection="1">
      <alignment horizontal="center"/>
      <protection/>
    </xf>
    <xf numFmtId="1" fontId="5" fillId="0" borderId="12" xfId="0" applyNumberFormat="1" applyFont="1" applyBorder="1" applyAlignment="1" applyProtection="1">
      <alignment horizontal="center"/>
      <protection/>
    </xf>
    <xf numFmtId="1" fontId="5" fillId="0" borderId="11" xfId="0" applyNumberFormat="1" applyFont="1" applyBorder="1" applyAlignment="1" applyProtection="1">
      <alignment horizontal="center"/>
      <protection/>
    </xf>
    <xf numFmtId="184" fontId="5" fillId="0" borderId="13" xfId="0" applyNumberFormat="1" applyFont="1" applyBorder="1" applyAlignment="1" applyProtection="1">
      <alignment horizontal="center"/>
      <protection/>
    </xf>
    <xf numFmtId="0" fontId="1" fillId="0" borderId="14" xfId="0" applyFont="1" applyFill="1" applyBorder="1" applyAlignment="1">
      <alignment horizontal="center"/>
    </xf>
    <xf numFmtId="184" fontId="2" fillId="33" borderId="0" xfId="0" applyNumberFormat="1" applyFont="1" applyFill="1" applyAlignment="1">
      <alignment horizontal="center"/>
    </xf>
    <xf numFmtId="184" fontId="2" fillId="33" borderId="15" xfId="0" applyNumberFormat="1" applyFont="1" applyFill="1" applyBorder="1" applyAlignment="1">
      <alignment horizontal="center"/>
    </xf>
    <xf numFmtId="184" fontId="2" fillId="33" borderId="0" xfId="0" applyNumberFormat="1" applyFont="1" applyFill="1" applyBorder="1" applyAlignment="1">
      <alignment horizontal="center"/>
    </xf>
    <xf numFmtId="184" fontId="2" fillId="33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84" fontId="2" fillId="33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184" fontId="2" fillId="33" borderId="19" xfId="0" applyNumberFormat="1" applyFont="1" applyFill="1" applyBorder="1" applyAlignment="1">
      <alignment horizontal="center"/>
    </xf>
    <xf numFmtId="184" fontId="2" fillId="33" borderId="20" xfId="0" applyNumberFormat="1" applyFont="1" applyFill="1" applyBorder="1" applyAlignment="1">
      <alignment horizontal="center"/>
    </xf>
    <xf numFmtId="184" fontId="2" fillId="33" borderId="21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184" fontId="2" fillId="34" borderId="0" xfId="0" applyNumberFormat="1" applyFont="1" applyFill="1" applyBorder="1" applyAlignment="1" applyProtection="1">
      <alignment horizontal="center"/>
      <protection/>
    </xf>
    <xf numFmtId="184" fontId="2" fillId="34" borderId="10" xfId="0" applyNumberFormat="1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184" fontId="2" fillId="35" borderId="24" xfId="0" applyNumberFormat="1" applyFont="1" applyFill="1" applyBorder="1" applyAlignment="1">
      <alignment horizontal="center"/>
    </xf>
    <xf numFmtId="184" fontId="2" fillId="35" borderId="19" xfId="0" applyNumberFormat="1" applyFont="1" applyFill="1" applyBorder="1" applyAlignment="1" applyProtection="1">
      <alignment horizontal="center"/>
      <protection/>
    </xf>
    <xf numFmtId="184" fontId="2" fillId="35" borderId="25" xfId="0" applyNumberFormat="1" applyFont="1" applyFill="1" applyBorder="1" applyAlignment="1">
      <alignment horizontal="center"/>
    </xf>
    <xf numFmtId="184" fontId="2" fillId="35" borderId="15" xfId="0" applyNumberFormat="1" applyFont="1" applyFill="1" applyBorder="1" applyAlignment="1">
      <alignment horizontal="center"/>
    </xf>
    <xf numFmtId="184" fontId="2" fillId="35" borderId="0" xfId="0" applyNumberFormat="1" applyFont="1" applyFill="1" applyBorder="1" applyAlignment="1" applyProtection="1">
      <alignment horizontal="center"/>
      <protection/>
    </xf>
    <xf numFmtId="184" fontId="2" fillId="35" borderId="16" xfId="0" applyNumberFormat="1" applyFont="1" applyFill="1" applyBorder="1" applyAlignment="1">
      <alignment horizontal="center"/>
    </xf>
    <xf numFmtId="184" fontId="2" fillId="35" borderId="20" xfId="0" applyNumberFormat="1" applyFont="1" applyFill="1" applyBorder="1" applyAlignment="1">
      <alignment horizontal="center"/>
    </xf>
    <xf numFmtId="184" fontId="2" fillId="35" borderId="21" xfId="0" applyNumberFormat="1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184" fontId="2" fillId="36" borderId="27" xfId="0" applyNumberFormat="1" applyFont="1" applyFill="1" applyBorder="1" applyAlignment="1" applyProtection="1">
      <alignment horizontal="center"/>
      <protection/>
    </xf>
    <xf numFmtId="184" fontId="2" fillId="36" borderId="26" xfId="0" applyNumberFormat="1" applyFont="1" applyFill="1" applyBorder="1" applyAlignment="1">
      <alignment horizontal="center"/>
    </xf>
    <xf numFmtId="184" fontId="2" fillId="36" borderId="28" xfId="0" applyNumberFormat="1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184" fontId="2" fillId="36" borderId="19" xfId="0" applyNumberFormat="1" applyFont="1" applyFill="1" applyBorder="1" applyAlignment="1" applyProtection="1">
      <alignment horizontal="center"/>
      <protection/>
    </xf>
    <xf numFmtId="184" fontId="2" fillId="36" borderId="20" xfId="0" applyNumberFormat="1" applyFont="1" applyFill="1" applyBorder="1" applyAlignment="1">
      <alignment horizontal="center"/>
    </xf>
    <xf numFmtId="184" fontId="2" fillId="36" borderId="21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184" fontId="2" fillId="36" borderId="0" xfId="0" applyNumberFormat="1" applyFont="1" applyFill="1" applyBorder="1" applyAlignment="1">
      <alignment horizontal="center"/>
    </xf>
    <xf numFmtId="184" fontId="2" fillId="36" borderId="0" xfId="0" applyNumberFormat="1" applyFont="1" applyFill="1" applyBorder="1" applyAlignment="1" applyProtection="1">
      <alignment horizontal="center"/>
      <protection/>
    </xf>
    <xf numFmtId="184" fontId="2" fillId="36" borderId="15" xfId="0" applyNumberFormat="1" applyFont="1" applyFill="1" applyBorder="1" applyAlignment="1">
      <alignment horizontal="center"/>
    </xf>
    <xf numFmtId="184" fontId="2" fillId="36" borderId="16" xfId="0" applyNumberFormat="1" applyFont="1" applyFill="1" applyBorder="1" applyAlignment="1">
      <alignment horizontal="center"/>
    </xf>
    <xf numFmtId="184" fontId="2" fillId="36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184" fontId="2" fillId="36" borderId="22" xfId="0" applyNumberFormat="1" applyFont="1" applyFill="1" applyBorder="1" applyAlignment="1" applyProtection="1">
      <alignment horizontal="center"/>
      <protection/>
    </xf>
    <xf numFmtId="184" fontId="2" fillId="36" borderId="3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4" fontId="2" fillId="37" borderId="27" xfId="0" applyNumberFormat="1" applyFont="1" applyFill="1" applyBorder="1" applyAlignment="1" applyProtection="1">
      <alignment horizontal="center"/>
      <protection/>
    </xf>
    <xf numFmtId="184" fontId="2" fillId="37" borderId="31" xfId="0" applyNumberFormat="1" applyFont="1" applyFill="1" applyBorder="1" applyAlignment="1" applyProtection="1">
      <alignment horizontal="center"/>
      <protection/>
    </xf>
    <xf numFmtId="184" fontId="2" fillId="37" borderId="32" xfId="0" applyNumberFormat="1" applyFont="1" applyFill="1" applyBorder="1" applyAlignment="1" applyProtection="1">
      <alignment horizontal="center"/>
      <protection/>
    </xf>
    <xf numFmtId="184" fontId="1" fillId="0" borderId="0" xfId="0" applyNumberFormat="1" applyFont="1" applyFill="1" applyBorder="1" applyAlignment="1" applyProtection="1">
      <alignment horizontal="center"/>
      <protection/>
    </xf>
    <xf numFmtId="184" fontId="2" fillId="37" borderId="19" xfId="0" applyNumberFormat="1" applyFont="1" applyFill="1" applyBorder="1" applyAlignment="1" applyProtection="1">
      <alignment horizontal="center"/>
      <protection/>
    </xf>
    <xf numFmtId="184" fontId="2" fillId="37" borderId="20" xfId="0" applyNumberFormat="1" applyFont="1" applyFill="1" applyBorder="1" applyAlignment="1" applyProtection="1">
      <alignment horizontal="center"/>
      <protection/>
    </xf>
    <xf numFmtId="184" fontId="2" fillId="37" borderId="21" xfId="0" applyNumberFormat="1" applyFont="1" applyFill="1" applyBorder="1" applyAlignment="1" applyProtection="1">
      <alignment horizontal="center"/>
      <protection/>
    </xf>
    <xf numFmtId="184" fontId="2" fillId="0" borderId="0" xfId="0" applyNumberFormat="1" applyFont="1" applyFill="1" applyBorder="1" applyAlignment="1" applyProtection="1">
      <alignment horizontal="center"/>
      <protection/>
    </xf>
    <xf numFmtId="184" fontId="1" fillId="0" borderId="0" xfId="0" applyNumberFormat="1" applyFont="1" applyBorder="1" applyAlignment="1" applyProtection="1">
      <alignment horizontal="center"/>
      <protection/>
    </xf>
    <xf numFmtId="184" fontId="2" fillId="37" borderId="23" xfId="0" applyNumberFormat="1" applyFont="1" applyFill="1" applyBorder="1" applyAlignment="1" applyProtection="1">
      <alignment horizontal="center"/>
      <protection/>
    </xf>
    <xf numFmtId="184" fontId="2" fillId="37" borderId="25" xfId="0" applyNumberFormat="1" applyFont="1" applyFill="1" applyBorder="1" applyAlignment="1" applyProtection="1">
      <alignment horizontal="center"/>
      <protection/>
    </xf>
    <xf numFmtId="0" fontId="1" fillId="0" borderId="33" xfId="0" applyFont="1" applyFill="1" applyBorder="1" applyAlignment="1">
      <alignment horizontal="center"/>
    </xf>
    <xf numFmtId="184" fontId="2" fillId="37" borderId="34" xfId="0" applyNumberFormat="1" applyFont="1" applyFill="1" applyBorder="1" applyAlignment="1" applyProtection="1">
      <alignment horizontal="center"/>
      <protection/>
    </xf>
    <xf numFmtId="184" fontId="2" fillId="37" borderId="35" xfId="0" applyNumberFormat="1" applyFont="1" applyFill="1" applyBorder="1" applyAlignment="1" applyProtection="1">
      <alignment horizontal="center"/>
      <protection/>
    </xf>
    <xf numFmtId="184" fontId="2" fillId="37" borderId="36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84" fontId="2" fillId="33" borderId="23" xfId="0" applyNumberFormat="1" applyFont="1" applyFill="1" applyBorder="1" applyAlignment="1">
      <alignment horizontal="center"/>
    </xf>
    <xf numFmtId="184" fontId="2" fillId="33" borderId="24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84" fontId="2" fillId="35" borderId="19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184" fontId="2" fillId="35" borderId="0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184" fontId="2" fillId="37" borderId="0" xfId="0" applyNumberFormat="1" applyFont="1" applyFill="1" applyBorder="1" applyAlignment="1" applyProtection="1">
      <alignment horizontal="center"/>
      <protection/>
    </xf>
    <xf numFmtId="184" fontId="1" fillId="0" borderId="19" xfId="0" applyNumberFormat="1" applyFont="1" applyFill="1" applyBorder="1" applyAlignment="1" applyProtection="1">
      <alignment horizontal="center"/>
      <protection/>
    </xf>
    <xf numFmtId="184" fontId="2" fillId="37" borderId="24" xfId="0" applyNumberFormat="1" applyFont="1" applyFill="1" applyBorder="1" applyAlignment="1" applyProtection="1">
      <alignment horizontal="center"/>
      <protection/>
    </xf>
    <xf numFmtId="184" fontId="2" fillId="37" borderId="15" xfId="0" applyNumberFormat="1" applyFont="1" applyFill="1" applyBorder="1" applyAlignment="1" applyProtection="1">
      <alignment horizontal="center"/>
      <protection/>
    </xf>
    <xf numFmtId="184" fontId="2" fillId="37" borderId="16" xfId="0" applyNumberFormat="1" applyFont="1" applyFill="1" applyBorder="1" applyAlignment="1" applyProtection="1">
      <alignment horizontal="center"/>
      <protection/>
    </xf>
    <xf numFmtId="184" fontId="2" fillId="33" borderId="25" xfId="0" applyNumberFormat="1" applyFont="1" applyFill="1" applyBorder="1" applyAlignment="1">
      <alignment horizontal="center"/>
    </xf>
    <xf numFmtId="184" fontId="5" fillId="0" borderId="12" xfId="0" applyNumberFormat="1" applyFont="1" applyBorder="1" applyAlignment="1" applyProtection="1">
      <alignment horizontal="center"/>
      <protection/>
    </xf>
    <xf numFmtId="184" fontId="5" fillId="0" borderId="11" xfId="0" applyNumberFormat="1" applyFont="1" applyFill="1" applyBorder="1" applyAlignment="1" applyProtection="1">
      <alignment horizontal="center"/>
      <protection/>
    </xf>
    <xf numFmtId="184" fontId="5" fillId="0" borderId="13" xfId="0" applyNumberFormat="1" applyFont="1" applyFill="1" applyBorder="1" applyAlignment="1" applyProtection="1">
      <alignment horizontal="center"/>
      <protection/>
    </xf>
    <xf numFmtId="184" fontId="2" fillId="34" borderId="12" xfId="0" applyNumberFormat="1" applyFont="1" applyFill="1" applyBorder="1" applyAlignment="1" applyProtection="1">
      <alignment horizontal="center"/>
      <protection/>
    </xf>
    <xf numFmtId="184" fontId="2" fillId="34" borderId="11" xfId="0" applyNumberFormat="1" applyFont="1" applyFill="1" applyBorder="1" applyAlignment="1" applyProtection="1">
      <alignment horizontal="center"/>
      <protection/>
    </xf>
    <xf numFmtId="184" fontId="2" fillId="34" borderId="13" xfId="0" applyNumberFormat="1" applyFont="1" applyFill="1" applyBorder="1" applyAlignment="1" applyProtection="1">
      <alignment horizontal="center"/>
      <protection/>
    </xf>
    <xf numFmtId="184" fontId="2" fillId="33" borderId="27" xfId="0" applyNumberFormat="1" applyFont="1" applyFill="1" applyBorder="1" applyAlignment="1" applyProtection="1">
      <alignment horizontal="center"/>
      <protection/>
    </xf>
    <xf numFmtId="184" fontId="2" fillId="33" borderId="16" xfId="0" applyNumberFormat="1" applyFont="1" applyFill="1" applyBorder="1" applyAlignment="1" applyProtection="1">
      <alignment horizontal="center"/>
      <protection/>
    </xf>
    <xf numFmtId="184" fontId="2" fillId="33" borderId="24" xfId="0" applyNumberFormat="1" applyFont="1" applyFill="1" applyBorder="1" applyAlignment="1" applyProtection="1">
      <alignment horizontal="center"/>
      <protection/>
    </xf>
    <xf numFmtId="184" fontId="2" fillId="33" borderId="23" xfId="0" applyNumberFormat="1" applyFont="1" applyFill="1" applyBorder="1" applyAlignment="1" applyProtection="1">
      <alignment horizontal="center"/>
      <protection/>
    </xf>
    <xf numFmtId="184" fontId="2" fillId="33" borderId="19" xfId="0" applyNumberFormat="1" applyFont="1" applyFill="1" applyBorder="1" applyAlignment="1" applyProtection="1">
      <alignment horizontal="center"/>
      <protection/>
    </xf>
    <xf numFmtId="184" fontId="2" fillId="33" borderId="21" xfId="0" applyNumberFormat="1" applyFont="1" applyFill="1" applyBorder="1" applyAlignment="1" applyProtection="1">
      <alignment horizontal="center"/>
      <protection/>
    </xf>
    <xf numFmtId="184" fontId="2" fillId="33" borderId="20" xfId="0" applyNumberFormat="1" applyFont="1" applyFill="1" applyBorder="1" applyAlignment="1" applyProtection="1">
      <alignment horizontal="center"/>
      <protection/>
    </xf>
    <xf numFmtId="184" fontId="2" fillId="33" borderId="15" xfId="0" applyNumberFormat="1" applyFont="1" applyFill="1" applyBorder="1" applyAlignment="1" applyProtection="1">
      <alignment horizontal="center"/>
      <protection/>
    </xf>
    <xf numFmtId="184" fontId="2" fillId="33" borderId="0" xfId="0" applyNumberFormat="1" applyFont="1" applyFill="1" applyBorder="1" applyAlignment="1" applyProtection="1">
      <alignment horizontal="center"/>
      <protection/>
    </xf>
    <xf numFmtId="0" fontId="2" fillId="0" borderId="0" xfId="44" applyFont="1" applyAlignment="1" applyProtection="1">
      <alignment horizontal="left"/>
      <protection/>
    </xf>
    <xf numFmtId="184" fontId="2" fillId="37" borderId="26" xfId="0" applyNumberFormat="1" applyFont="1" applyFill="1" applyBorder="1" applyAlignment="1" applyProtection="1">
      <alignment horizontal="center"/>
      <protection/>
    </xf>
    <xf numFmtId="184" fontId="2" fillId="37" borderId="29" xfId="0" applyNumberFormat="1" applyFont="1" applyFill="1" applyBorder="1" applyAlignment="1" applyProtection="1">
      <alignment horizontal="center"/>
      <protection/>
    </xf>
    <xf numFmtId="184" fontId="2" fillId="37" borderId="28" xfId="0" applyNumberFormat="1" applyFont="1" applyFill="1" applyBorder="1" applyAlignment="1" applyProtection="1">
      <alignment horizontal="center"/>
      <protection/>
    </xf>
    <xf numFmtId="184" fontId="2" fillId="33" borderId="32" xfId="0" applyNumberFormat="1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>
      <alignment horizontal="center"/>
    </xf>
    <xf numFmtId="184" fontId="2" fillId="37" borderId="12" xfId="0" applyNumberFormat="1" applyFont="1" applyFill="1" applyBorder="1" applyAlignment="1" applyProtection="1">
      <alignment horizontal="center"/>
      <protection/>
    </xf>
    <xf numFmtId="184" fontId="2" fillId="37" borderId="13" xfId="0" applyNumberFormat="1" applyFont="1" applyFill="1" applyBorder="1" applyAlignment="1" applyProtection="1">
      <alignment horizontal="center"/>
      <protection/>
    </xf>
    <xf numFmtId="1" fontId="2" fillId="36" borderId="27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>
      <alignment horizontal="center"/>
    </xf>
    <xf numFmtId="184" fontId="2" fillId="37" borderId="12" xfId="51" applyNumberFormat="1" applyFont="1" applyFill="1" applyBorder="1" applyAlignment="1" applyProtection="1">
      <alignment horizontal="center"/>
      <protection/>
    </xf>
    <xf numFmtId="184" fontId="2" fillId="37" borderId="11" xfId="51" applyNumberFormat="1" applyFont="1" applyFill="1" applyBorder="1" applyAlignment="1" applyProtection="1">
      <alignment horizontal="center"/>
      <protection/>
    </xf>
    <xf numFmtId="184" fontId="2" fillId="37" borderId="11" xfId="0" applyNumberFormat="1" applyFont="1" applyFill="1" applyBorder="1" applyAlignment="1" applyProtection="1">
      <alignment horizontal="center"/>
      <protection/>
    </xf>
    <xf numFmtId="1" fontId="2" fillId="36" borderId="21" xfId="0" applyNumberFormat="1" applyFont="1" applyFill="1" applyBorder="1" applyAlignment="1" applyProtection="1">
      <alignment horizontal="center"/>
      <protection/>
    </xf>
    <xf numFmtId="184" fontId="2" fillId="36" borderId="30" xfId="0" applyNumberFormat="1" applyFont="1" applyFill="1" applyBorder="1" applyAlignment="1" applyProtection="1">
      <alignment horizontal="center"/>
      <protection/>
    </xf>
    <xf numFmtId="184" fontId="2" fillId="36" borderId="23" xfId="0" applyNumberFormat="1" applyFont="1" applyFill="1" applyBorder="1" applyAlignment="1" applyProtection="1">
      <alignment horizontal="center"/>
      <protection/>
    </xf>
    <xf numFmtId="184" fontId="2" fillId="36" borderId="32" xfId="0" applyNumberFormat="1" applyFont="1" applyFill="1" applyBorder="1" applyAlignment="1" applyProtection="1">
      <alignment horizontal="center"/>
      <protection/>
    </xf>
    <xf numFmtId="184" fontId="2" fillId="36" borderId="21" xfId="0" applyNumberFormat="1" applyFont="1" applyFill="1" applyBorder="1" applyAlignment="1" applyProtection="1">
      <alignment horizontal="center"/>
      <protection/>
    </xf>
    <xf numFmtId="1" fontId="2" fillId="34" borderId="33" xfId="0" applyNumberFormat="1" applyFont="1" applyFill="1" applyBorder="1" applyAlignment="1" applyProtection="1">
      <alignment horizontal="center"/>
      <protection/>
    </xf>
    <xf numFmtId="1" fontId="2" fillId="36" borderId="39" xfId="0" applyNumberFormat="1" applyFont="1" applyFill="1" applyBorder="1" applyAlignment="1" applyProtection="1">
      <alignment horizontal="center"/>
      <protection/>
    </xf>
    <xf numFmtId="0" fontId="2" fillId="0" borderId="19" xfId="44" applyFont="1" applyBorder="1" applyAlignment="1" applyProtection="1">
      <alignment horizontal="left"/>
      <protection/>
    </xf>
    <xf numFmtId="1" fontId="15" fillId="0" borderId="0" xfId="0" applyNumberFormat="1" applyFont="1" applyAlignment="1" applyProtection="1">
      <alignment/>
      <protection/>
    </xf>
    <xf numFmtId="184" fontId="0" fillId="0" borderId="0" xfId="0" applyNumberFormat="1" applyAlignment="1" applyProtection="1">
      <alignment/>
      <protection/>
    </xf>
    <xf numFmtId="184" fontId="2" fillId="0" borderId="0" xfId="0" applyNumberFormat="1" applyFont="1" applyFill="1" applyAlignment="1" applyProtection="1">
      <alignment/>
      <protection/>
    </xf>
    <xf numFmtId="184" fontId="2" fillId="0" borderId="0" xfId="0" applyNumberFormat="1" applyFont="1" applyAlignment="1" applyProtection="1">
      <alignment/>
      <protection/>
    </xf>
    <xf numFmtId="184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84" fontId="16" fillId="0" borderId="0" xfId="0" applyNumberFormat="1" applyFont="1" applyBorder="1" applyAlignment="1" applyProtection="1">
      <alignment horizontal="left"/>
      <protection/>
    </xf>
    <xf numFmtId="184" fontId="16" fillId="0" borderId="0" xfId="0" applyNumberFormat="1" applyFont="1" applyFill="1" applyAlignment="1" applyProtection="1" quotePrefix="1">
      <alignment horizontal="left"/>
      <protection/>
    </xf>
    <xf numFmtId="0" fontId="1" fillId="38" borderId="17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184" fontId="2" fillId="37" borderId="18" xfId="0" applyNumberFormat="1" applyFont="1" applyFill="1" applyBorder="1" applyAlignment="1" applyProtection="1">
      <alignment horizontal="center"/>
      <protection/>
    </xf>
    <xf numFmtId="184" fontId="2" fillId="0" borderId="22" xfId="0" applyNumberFormat="1" applyFont="1" applyFill="1" applyBorder="1" applyAlignment="1" applyProtection="1">
      <alignment horizontal="center"/>
      <protection/>
    </xf>
    <xf numFmtId="184" fontId="2" fillId="0" borderId="12" xfId="0" applyNumberFormat="1" applyFont="1" applyFill="1" applyBorder="1" applyAlignment="1" applyProtection="1">
      <alignment horizontal="center"/>
      <protection/>
    </xf>
    <xf numFmtId="184" fontId="2" fillId="0" borderId="11" xfId="0" applyNumberFormat="1" applyFont="1" applyFill="1" applyBorder="1" applyAlignment="1" applyProtection="1">
      <alignment horizontal="center"/>
      <protection/>
    </xf>
    <xf numFmtId="184" fontId="2" fillId="0" borderId="13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84" fontId="19" fillId="34" borderId="12" xfId="0" applyNumberFormat="1" applyFont="1" applyFill="1" applyBorder="1" applyAlignment="1" applyProtection="1">
      <alignment horizontal="center"/>
      <protection/>
    </xf>
    <xf numFmtId="184" fontId="19" fillId="34" borderId="13" xfId="0" applyNumberFormat="1" applyFont="1" applyFill="1" applyBorder="1" applyAlignment="1" applyProtection="1">
      <alignment horizontal="center"/>
      <protection/>
    </xf>
    <xf numFmtId="184" fontId="2" fillId="35" borderId="34" xfId="0" applyNumberFormat="1" applyFont="1" applyFill="1" applyBorder="1" applyAlignment="1">
      <alignment horizontal="center"/>
    </xf>
    <xf numFmtId="184" fontId="2" fillId="35" borderId="39" xfId="0" applyNumberFormat="1" applyFont="1" applyFill="1" applyBorder="1" applyAlignment="1">
      <alignment horizontal="center"/>
    </xf>
    <xf numFmtId="184" fontId="2" fillId="36" borderId="34" xfId="0" applyNumberFormat="1" applyFont="1" applyFill="1" applyBorder="1" applyAlignment="1" applyProtection="1">
      <alignment horizontal="center"/>
      <protection/>
    </xf>
    <xf numFmtId="184" fontId="2" fillId="36" borderId="29" xfId="0" applyNumberFormat="1" applyFont="1" applyFill="1" applyBorder="1" applyAlignment="1" applyProtection="1">
      <alignment horizontal="center"/>
      <protection/>
    </xf>
    <xf numFmtId="184" fontId="2" fillId="36" borderId="28" xfId="0" applyNumberFormat="1" applyFont="1" applyFill="1" applyBorder="1" applyAlignment="1" applyProtection="1">
      <alignment horizontal="center"/>
      <protection/>
    </xf>
    <xf numFmtId="184" fontId="2" fillId="37" borderId="40" xfId="0" applyNumberFormat="1" applyFont="1" applyFill="1" applyBorder="1" applyAlignment="1" applyProtection="1">
      <alignment horizontal="center"/>
      <protection/>
    </xf>
    <xf numFmtId="184" fontId="2" fillId="36" borderId="12" xfId="0" applyNumberFormat="1" applyFont="1" applyFill="1" applyBorder="1" applyAlignment="1" applyProtection="1">
      <alignment horizontal="center"/>
      <protection/>
    </xf>
    <xf numFmtId="184" fontId="2" fillId="36" borderId="11" xfId="0" applyNumberFormat="1" applyFont="1" applyFill="1" applyBorder="1" applyAlignment="1" applyProtection="1">
      <alignment horizontal="center"/>
      <protection/>
    </xf>
    <xf numFmtId="184" fontId="2" fillId="37" borderId="27" xfId="51" applyNumberFormat="1" applyFont="1" applyFill="1" applyBorder="1" applyAlignment="1" applyProtection="1">
      <alignment horizontal="center"/>
      <protection/>
    </xf>
    <xf numFmtId="184" fontId="2" fillId="36" borderId="26" xfId="0" applyNumberFormat="1" applyFont="1" applyFill="1" applyBorder="1" applyAlignment="1" applyProtection="1">
      <alignment horizontal="center"/>
      <protection/>
    </xf>
    <xf numFmtId="184" fontId="2" fillId="36" borderId="35" xfId="0" applyNumberFormat="1" applyFont="1" applyFill="1" applyBorder="1" applyAlignment="1" applyProtection="1">
      <alignment horizontal="center"/>
      <protection/>
    </xf>
    <xf numFmtId="0" fontId="2" fillId="36" borderId="34" xfId="0" applyNumberFormat="1" applyFont="1" applyFill="1" applyBorder="1" applyAlignment="1" applyProtection="1">
      <alignment horizontal="center"/>
      <protection/>
    </xf>
    <xf numFmtId="0" fontId="2" fillId="36" borderId="39" xfId="0" applyNumberFormat="1" applyFont="1" applyFill="1" applyBorder="1" applyAlignment="1" applyProtection="1">
      <alignment horizontal="center"/>
      <protection/>
    </xf>
    <xf numFmtId="184" fontId="2" fillId="37" borderId="41" xfId="0" applyNumberFormat="1" applyFont="1" applyFill="1" applyBorder="1" applyAlignment="1" applyProtection="1">
      <alignment horizontal="center"/>
      <protection/>
    </xf>
    <xf numFmtId="184" fontId="2" fillId="36" borderId="18" xfId="0" applyNumberFormat="1" applyFont="1" applyFill="1" applyBorder="1" applyAlignment="1" applyProtection="1">
      <alignment horizontal="center"/>
      <protection/>
    </xf>
    <xf numFmtId="184" fontId="2" fillId="36" borderId="41" xfId="0" applyNumberFormat="1" applyFont="1" applyFill="1" applyBorder="1" applyAlignment="1" applyProtection="1">
      <alignment horizontal="center"/>
      <protection/>
    </xf>
    <xf numFmtId="184" fontId="2" fillId="36" borderId="25" xfId="0" applyNumberFormat="1" applyFont="1" applyFill="1" applyBorder="1" applyAlignment="1" applyProtection="1">
      <alignment horizontal="center"/>
      <protection/>
    </xf>
    <xf numFmtId="184" fontId="2" fillId="36" borderId="42" xfId="0" applyNumberFormat="1" applyFont="1" applyFill="1" applyBorder="1" applyAlignment="1" applyProtection="1">
      <alignment horizontal="center"/>
      <protection/>
    </xf>
    <xf numFmtId="184" fontId="2" fillId="36" borderId="31" xfId="0" applyNumberFormat="1" applyFont="1" applyFill="1" applyBorder="1" applyAlignment="1" applyProtection="1">
      <alignment horizontal="center"/>
      <protection/>
    </xf>
    <xf numFmtId="184" fontId="2" fillId="36" borderId="16" xfId="0" applyNumberFormat="1" applyFont="1" applyFill="1" applyBorder="1" applyAlignment="1" applyProtection="1">
      <alignment horizontal="center"/>
      <protection/>
    </xf>
    <xf numFmtId="184" fontId="2" fillId="36" borderId="14" xfId="0" applyNumberFormat="1" applyFont="1" applyFill="1" applyBorder="1" applyAlignment="1" applyProtection="1">
      <alignment horizontal="center"/>
      <protection/>
    </xf>
    <xf numFmtId="184" fontId="2" fillId="36" borderId="33" xfId="0" applyNumberFormat="1" applyFont="1" applyFill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184" fontId="2" fillId="37" borderId="0" xfId="0" applyNumberFormat="1" applyFont="1" applyFill="1" applyBorder="1" applyAlignment="1">
      <alignment horizontal="center"/>
    </xf>
    <xf numFmtId="184" fontId="2" fillId="36" borderId="43" xfId="0" applyNumberFormat="1" applyFont="1" applyFill="1" applyBorder="1" applyAlignment="1">
      <alignment horizontal="center"/>
    </xf>
    <xf numFmtId="184" fontId="2" fillId="36" borderId="34" xfId="0" applyNumberFormat="1" applyFont="1" applyFill="1" applyBorder="1" applyAlignment="1">
      <alignment horizontal="center"/>
    </xf>
    <xf numFmtId="184" fontId="2" fillId="36" borderId="35" xfId="0" applyNumberFormat="1" applyFont="1" applyFill="1" applyBorder="1" applyAlignment="1">
      <alignment horizontal="center"/>
    </xf>
    <xf numFmtId="184" fontId="2" fillId="36" borderId="39" xfId="0" applyNumberFormat="1" applyFont="1" applyFill="1" applyBorder="1" applyAlignment="1">
      <alignment horizontal="center"/>
    </xf>
    <xf numFmtId="184" fontId="2" fillId="37" borderId="10" xfId="0" applyNumberFormat="1" applyFont="1" applyFill="1" applyBorder="1" applyAlignment="1" applyProtection="1">
      <alignment horizontal="center"/>
      <protection/>
    </xf>
    <xf numFmtId="184" fontId="2" fillId="36" borderId="18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184" fontId="2" fillId="36" borderId="23" xfId="0" applyNumberFormat="1" applyFont="1" applyFill="1" applyBorder="1" applyAlignment="1">
      <alignment horizontal="center"/>
    </xf>
    <xf numFmtId="184" fontId="2" fillId="36" borderId="24" xfId="0" applyNumberFormat="1" applyFont="1" applyFill="1" applyBorder="1" applyAlignment="1" applyProtection="1">
      <alignment horizontal="center"/>
      <protection/>
    </xf>
    <xf numFmtId="184" fontId="2" fillId="36" borderId="15" xfId="0" applyNumberFormat="1" applyFont="1" applyFill="1" applyBorder="1" applyAlignment="1" applyProtection="1">
      <alignment horizontal="center"/>
      <protection/>
    </xf>
    <xf numFmtId="184" fontId="2" fillId="37" borderId="26" xfId="51" applyNumberFormat="1" applyFont="1" applyFill="1" applyBorder="1" applyAlignment="1" applyProtection="1">
      <alignment horizontal="center"/>
      <protection/>
    </xf>
    <xf numFmtId="184" fontId="2" fillId="37" borderId="14" xfId="0" applyNumberFormat="1" applyFont="1" applyFill="1" applyBorder="1" applyAlignment="1" applyProtection="1">
      <alignment horizontal="center"/>
      <protection/>
    </xf>
    <xf numFmtId="184" fontId="2" fillId="36" borderId="40" xfId="0" applyNumberFormat="1" applyFont="1" applyFill="1" applyBorder="1" applyAlignment="1" applyProtection="1">
      <alignment horizontal="center"/>
      <protection/>
    </xf>
    <xf numFmtId="184" fontId="2" fillId="35" borderId="18" xfId="0" applyNumberFormat="1" applyFont="1" applyFill="1" applyBorder="1" applyAlignment="1">
      <alignment horizontal="center"/>
    </xf>
    <xf numFmtId="184" fontId="2" fillId="36" borderId="31" xfId="0" applyNumberFormat="1" applyFont="1" applyFill="1" applyBorder="1" applyAlignment="1">
      <alignment horizontal="center"/>
    </xf>
    <xf numFmtId="184" fontId="2" fillId="36" borderId="27" xfId="0" applyNumberFormat="1" applyFont="1" applyFill="1" applyBorder="1" applyAlignment="1">
      <alignment horizontal="center"/>
    </xf>
    <xf numFmtId="184" fontId="2" fillId="36" borderId="33" xfId="0" applyNumberFormat="1" applyFont="1" applyFill="1" applyBorder="1" applyAlignment="1">
      <alignment horizontal="center"/>
    </xf>
    <xf numFmtId="184" fontId="2" fillId="36" borderId="29" xfId="0" applyNumberFormat="1" applyFont="1" applyFill="1" applyBorder="1" applyAlignment="1">
      <alignment horizontal="center"/>
    </xf>
    <xf numFmtId="184" fontId="2" fillId="36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" fontId="2" fillId="35" borderId="23" xfId="0" applyNumberFormat="1" applyFont="1" applyFill="1" applyBorder="1" applyAlignment="1" applyProtection="1">
      <alignment horizontal="center"/>
      <protection/>
    </xf>
    <xf numFmtId="184" fontId="2" fillId="35" borderId="23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184" fontId="2" fillId="35" borderId="23" xfId="0" applyNumberFormat="1" applyFont="1" applyFill="1" applyBorder="1" applyAlignment="1" applyProtection="1">
      <alignment horizontal="center"/>
      <protection/>
    </xf>
    <xf numFmtId="0" fontId="1" fillId="38" borderId="37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 horizontal="left"/>
    </xf>
    <xf numFmtId="184" fontId="1" fillId="0" borderId="0" xfId="0" applyNumberFormat="1" applyFont="1" applyFill="1" applyBorder="1" applyAlignment="1" applyProtection="1">
      <alignment horizontal="left"/>
      <protection/>
    </xf>
    <xf numFmtId="184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9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184" fontId="1" fillId="0" borderId="0" xfId="0" applyNumberFormat="1" applyFont="1" applyFill="1" applyBorder="1" applyAlignment="1" applyProtection="1">
      <alignment/>
      <protection/>
    </xf>
    <xf numFmtId="184" fontId="2" fillId="0" borderId="0" xfId="0" applyNumberFormat="1" applyFont="1" applyFill="1" applyBorder="1" applyAlignment="1" applyProtection="1">
      <alignment/>
      <protection/>
    </xf>
    <xf numFmtId="184" fontId="2" fillId="35" borderId="0" xfId="0" applyNumberFormat="1" applyFont="1" applyFill="1" applyAlignment="1">
      <alignment horizontal="center"/>
    </xf>
    <xf numFmtId="184" fontId="1" fillId="33" borderId="16" xfId="0" applyNumberFormat="1" applyFont="1" applyFill="1" applyBorder="1" applyAlignment="1">
      <alignment horizontal="center"/>
    </xf>
    <xf numFmtId="184" fontId="1" fillId="33" borderId="21" xfId="0" applyNumberFormat="1" applyFont="1" applyFill="1" applyBorder="1" applyAlignment="1">
      <alignment horizontal="center"/>
    </xf>
    <xf numFmtId="184" fontId="1" fillId="35" borderId="25" xfId="0" applyNumberFormat="1" applyFont="1" applyFill="1" applyBorder="1" applyAlignment="1">
      <alignment horizontal="center"/>
    </xf>
    <xf numFmtId="184" fontId="1" fillId="35" borderId="16" xfId="0" applyNumberFormat="1" applyFont="1" applyFill="1" applyBorder="1" applyAlignment="1">
      <alignment horizontal="center"/>
    </xf>
    <xf numFmtId="184" fontId="1" fillId="35" borderId="21" xfId="0" applyNumberFormat="1" applyFont="1" applyFill="1" applyBorder="1" applyAlignment="1">
      <alignment horizontal="center"/>
    </xf>
    <xf numFmtId="184" fontId="1" fillId="36" borderId="28" xfId="0" applyNumberFormat="1" applyFont="1" applyFill="1" applyBorder="1" applyAlignment="1">
      <alignment horizontal="center"/>
    </xf>
    <xf numFmtId="184" fontId="1" fillId="36" borderId="21" xfId="0" applyNumberFormat="1" applyFont="1" applyFill="1" applyBorder="1" applyAlignment="1">
      <alignment horizontal="center"/>
    </xf>
    <xf numFmtId="184" fontId="1" fillId="36" borderId="16" xfId="0" applyNumberFormat="1" applyFont="1" applyFill="1" applyBorder="1" applyAlignment="1">
      <alignment horizontal="center"/>
    </xf>
    <xf numFmtId="184" fontId="1" fillId="36" borderId="36" xfId="0" applyNumberFormat="1" applyFont="1" applyFill="1" applyBorder="1" applyAlignment="1">
      <alignment horizontal="center"/>
    </xf>
    <xf numFmtId="184" fontId="1" fillId="37" borderId="21" xfId="0" applyNumberFormat="1" applyFont="1" applyFill="1" applyBorder="1" applyAlignment="1" applyProtection="1">
      <alignment horizontal="center"/>
      <protection/>
    </xf>
    <xf numFmtId="184" fontId="1" fillId="37" borderId="41" xfId="0" applyNumberFormat="1" applyFont="1" applyFill="1" applyBorder="1" applyAlignment="1" applyProtection="1">
      <alignment horizontal="center"/>
      <protection/>
    </xf>
    <xf numFmtId="184" fontId="1" fillId="36" borderId="32" xfId="0" applyNumberFormat="1" applyFont="1" applyFill="1" applyBorder="1" applyAlignment="1" applyProtection="1">
      <alignment horizontal="center"/>
      <protection/>
    </xf>
    <xf numFmtId="184" fontId="1" fillId="36" borderId="39" xfId="0" applyNumberFormat="1" applyFont="1" applyFill="1" applyBorder="1" applyAlignment="1" applyProtection="1">
      <alignment horizontal="center"/>
      <protection/>
    </xf>
    <xf numFmtId="184" fontId="1" fillId="37" borderId="25" xfId="0" applyNumberFormat="1" applyFont="1" applyFill="1" applyBorder="1" applyAlignment="1" applyProtection="1">
      <alignment horizontal="center"/>
      <protection/>
    </xf>
    <xf numFmtId="184" fontId="1" fillId="37" borderId="16" xfId="0" applyNumberFormat="1" applyFont="1" applyFill="1" applyBorder="1" applyAlignment="1" applyProtection="1">
      <alignment horizontal="center"/>
      <protection/>
    </xf>
    <xf numFmtId="184" fontId="5" fillId="0" borderId="0" xfId="0" applyNumberFormat="1" applyFont="1" applyFill="1" applyBorder="1" applyAlignment="1" applyProtection="1">
      <alignment horizontal="center"/>
      <protection/>
    </xf>
    <xf numFmtId="184" fontId="5" fillId="0" borderId="44" xfId="0" applyNumberFormat="1" applyFont="1" applyFill="1" applyBorder="1" applyAlignment="1" applyProtection="1">
      <alignment horizontal="center"/>
      <protection/>
    </xf>
    <xf numFmtId="184" fontId="1" fillId="38" borderId="17" xfId="0" applyNumberFormat="1" applyFont="1" applyFill="1" applyBorder="1" applyAlignment="1">
      <alignment horizontal="center"/>
    </xf>
    <xf numFmtId="184" fontId="1" fillId="39" borderId="17" xfId="0" applyNumberFormat="1" applyFont="1" applyFill="1" applyBorder="1" applyAlignment="1">
      <alignment horizontal="center"/>
    </xf>
    <xf numFmtId="184" fontId="1" fillId="38" borderId="14" xfId="0" applyNumberFormat="1" applyFont="1" applyFill="1" applyBorder="1" applyAlignment="1">
      <alignment horizontal="center"/>
    </xf>
    <xf numFmtId="0" fontId="1" fillId="39" borderId="17" xfId="0" applyFont="1" applyFill="1" applyBorder="1" applyAlignment="1">
      <alignment horizontal="center"/>
    </xf>
    <xf numFmtId="0" fontId="1" fillId="39" borderId="14" xfId="0" applyFont="1" applyFill="1" applyBorder="1" applyAlignment="1">
      <alignment horizontal="center"/>
    </xf>
    <xf numFmtId="0" fontId="1" fillId="39" borderId="37" xfId="0" applyFont="1" applyFill="1" applyBorder="1" applyAlignment="1">
      <alignment horizontal="center"/>
    </xf>
    <xf numFmtId="184" fontId="1" fillId="39" borderId="14" xfId="0" applyNumberFormat="1" applyFont="1" applyFill="1" applyBorder="1" applyAlignment="1">
      <alignment horizontal="center"/>
    </xf>
    <xf numFmtId="184" fontId="2" fillId="40" borderId="31" xfId="0" applyNumberFormat="1" applyFont="1" applyFill="1" applyBorder="1" applyAlignment="1">
      <alignment horizontal="center"/>
    </xf>
    <xf numFmtId="184" fontId="2" fillId="40" borderId="27" xfId="0" applyNumberFormat="1" applyFont="1" applyFill="1" applyBorder="1" applyAlignment="1">
      <alignment horizontal="center"/>
    </xf>
    <xf numFmtId="184" fontId="2" fillId="40" borderId="32" xfId="0" applyNumberFormat="1" applyFont="1" applyFill="1" applyBorder="1" applyAlignment="1">
      <alignment horizontal="center"/>
    </xf>
    <xf numFmtId="184" fontId="1" fillId="40" borderId="32" xfId="0" applyNumberFormat="1" applyFont="1" applyFill="1" applyBorder="1" applyAlignment="1">
      <alignment horizontal="center"/>
    </xf>
    <xf numFmtId="184" fontId="2" fillId="40" borderId="19" xfId="0" applyNumberFormat="1" applyFont="1" applyFill="1" applyBorder="1" applyAlignment="1">
      <alignment horizontal="center"/>
    </xf>
    <xf numFmtId="184" fontId="2" fillId="40" borderId="20" xfId="0" applyNumberFormat="1" applyFont="1" applyFill="1" applyBorder="1" applyAlignment="1">
      <alignment horizontal="center"/>
    </xf>
    <xf numFmtId="184" fontId="1" fillId="40" borderId="21" xfId="0" applyNumberFormat="1" applyFont="1" applyFill="1" applyBorder="1" applyAlignment="1">
      <alignment horizontal="center"/>
    </xf>
    <xf numFmtId="184" fontId="2" fillId="40" borderId="0" xfId="0" applyNumberFormat="1" applyFont="1" applyFill="1" applyAlignment="1">
      <alignment horizontal="center"/>
    </xf>
    <xf numFmtId="184" fontId="2" fillId="40" borderId="15" xfId="0" applyNumberFormat="1" applyFont="1" applyFill="1" applyBorder="1" applyAlignment="1">
      <alignment horizontal="center"/>
    </xf>
    <xf numFmtId="184" fontId="2" fillId="40" borderId="0" xfId="0" applyNumberFormat="1" applyFont="1" applyFill="1" applyBorder="1" applyAlignment="1">
      <alignment horizontal="center"/>
    </xf>
    <xf numFmtId="184" fontId="1" fillId="40" borderId="16" xfId="0" applyNumberFormat="1" applyFont="1" applyFill="1" applyBorder="1" applyAlignment="1">
      <alignment horizontal="center"/>
    </xf>
    <xf numFmtId="184" fontId="2" fillId="40" borderId="22" xfId="0" applyNumberFormat="1" applyFont="1" applyFill="1" applyBorder="1" applyAlignment="1">
      <alignment horizontal="center"/>
    </xf>
    <xf numFmtId="184" fontId="2" fillId="40" borderId="21" xfId="0" applyNumberFormat="1" applyFont="1" applyFill="1" applyBorder="1" applyAlignment="1">
      <alignment horizontal="center"/>
    </xf>
    <xf numFmtId="184" fontId="2" fillId="40" borderId="16" xfId="0" applyNumberFormat="1" applyFont="1" applyFill="1" applyBorder="1" applyAlignment="1">
      <alignment horizontal="center"/>
    </xf>
    <xf numFmtId="184" fontId="2" fillId="40" borderId="35" xfId="0" applyNumberFormat="1" applyFont="1" applyFill="1" applyBorder="1" applyAlignment="1">
      <alignment horizontal="center"/>
    </xf>
    <xf numFmtId="184" fontId="2" fillId="40" borderId="39" xfId="0" applyNumberFormat="1" applyFont="1" applyFill="1" applyBorder="1" applyAlignment="1">
      <alignment horizontal="center"/>
    </xf>
    <xf numFmtId="184" fontId="2" fillId="40" borderId="34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184" fontId="2" fillId="40" borderId="18" xfId="0" applyNumberFormat="1" applyFont="1" applyFill="1" applyBorder="1" applyAlignment="1">
      <alignment horizontal="center"/>
    </xf>
    <xf numFmtId="184" fontId="2" fillId="40" borderId="40" xfId="0" applyNumberFormat="1" applyFont="1" applyFill="1" applyBorder="1" applyAlignment="1">
      <alignment horizontal="center"/>
    </xf>
    <xf numFmtId="184" fontId="2" fillId="34" borderId="12" xfId="0" applyNumberFormat="1" applyFont="1" applyFill="1" applyBorder="1" applyAlignment="1">
      <alignment horizontal="center"/>
    </xf>
    <xf numFmtId="184" fontId="2" fillId="34" borderId="13" xfId="0" applyNumberFormat="1" applyFont="1" applyFill="1" applyBorder="1" applyAlignment="1">
      <alignment horizontal="center"/>
    </xf>
    <xf numFmtId="184" fontId="5" fillId="34" borderId="11" xfId="0" applyNumberFormat="1" applyFont="1" applyFill="1" applyBorder="1" applyAlignment="1" applyProtection="1">
      <alignment horizontal="center"/>
      <protection/>
    </xf>
    <xf numFmtId="184" fontId="5" fillId="34" borderId="12" xfId="0" applyNumberFormat="1" applyFont="1" applyFill="1" applyBorder="1" applyAlignment="1" applyProtection="1">
      <alignment horizontal="center"/>
      <protection/>
    </xf>
    <xf numFmtId="184" fontId="5" fillId="34" borderId="13" xfId="0" applyNumberFormat="1" applyFont="1" applyFill="1" applyBorder="1" applyAlignment="1" applyProtection="1">
      <alignment horizontal="center"/>
      <protection/>
    </xf>
    <xf numFmtId="184" fontId="19" fillId="40" borderId="13" xfId="0" applyNumberFormat="1" applyFont="1" applyFill="1" applyBorder="1" applyAlignment="1" applyProtection="1">
      <alignment horizontal="center"/>
      <protection/>
    </xf>
    <xf numFmtId="184" fontId="1" fillId="40" borderId="41" xfId="0" applyNumberFormat="1" applyFont="1" applyFill="1" applyBorder="1" applyAlignment="1">
      <alignment horizontal="center"/>
    </xf>
    <xf numFmtId="184" fontId="2" fillId="34" borderId="11" xfId="0" applyNumberFormat="1" applyFont="1" applyFill="1" applyBorder="1" applyAlignment="1">
      <alignment horizontal="center"/>
    </xf>
    <xf numFmtId="184" fontId="1" fillId="34" borderId="13" xfId="0" applyNumberFormat="1" applyFont="1" applyFill="1" applyBorder="1" applyAlignment="1">
      <alignment horizontal="center"/>
    </xf>
    <xf numFmtId="184" fontId="19" fillId="40" borderId="27" xfId="0" applyNumberFormat="1" applyFont="1" applyFill="1" applyBorder="1" applyAlignment="1" applyProtection="1">
      <alignment horizontal="center"/>
      <protection/>
    </xf>
    <xf numFmtId="184" fontId="19" fillId="40" borderId="0" xfId="0" applyNumberFormat="1" applyFont="1" applyFill="1" applyBorder="1" applyAlignment="1" applyProtection="1">
      <alignment horizontal="center"/>
      <protection/>
    </xf>
    <xf numFmtId="184" fontId="19" fillId="40" borderId="11" xfId="0" applyNumberFormat="1" applyFont="1" applyFill="1" applyBorder="1" applyAlignment="1" applyProtection="1">
      <alignment horizontal="center"/>
      <protection/>
    </xf>
    <xf numFmtId="184" fontId="19" fillId="40" borderId="34" xfId="0" applyNumberFormat="1" applyFont="1" applyFill="1" applyBorder="1" applyAlignment="1" applyProtection="1">
      <alignment horizontal="center"/>
      <protection/>
    </xf>
    <xf numFmtId="184" fontId="19" fillId="40" borderId="35" xfId="0" applyNumberFormat="1" applyFont="1" applyFill="1" applyBorder="1" applyAlignment="1" applyProtection="1">
      <alignment horizontal="center"/>
      <protection/>
    </xf>
    <xf numFmtId="184" fontId="19" fillId="40" borderId="39" xfId="0" applyNumberFormat="1" applyFont="1" applyFill="1" applyBorder="1" applyAlignment="1" applyProtection="1">
      <alignment horizontal="center"/>
      <protection/>
    </xf>
    <xf numFmtId="184" fontId="1" fillId="33" borderId="25" xfId="0" applyNumberFormat="1" applyFont="1" applyFill="1" applyBorder="1" applyAlignment="1">
      <alignment horizontal="center"/>
    </xf>
    <xf numFmtId="184" fontId="2" fillId="40" borderId="12" xfId="0" applyNumberFormat="1" applyFont="1" applyFill="1" applyBorder="1" applyAlignment="1">
      <alignment horizontal="center"/>
    </xf>
    <xf numFmtId="184" fontId="2" fillId="40" borderId="11" xfId="0" applyNumberFormat="1" applyFont="1" applyFill="1" applyBorder="1" applyAlignment="1">
      <alignment horizontal="center"/>
    </xf>
    <xf numFmtId="184" fontId="1" fillId="40" borderId="13" xfId="0" applyNumberFormat="1" applyFont="1" applyFill="1" applyBorder="1" applyAlignment="1">
      <alignment horizontal="center"/>
    </xf>
    <xf numFmtId="184" fontId="1" fillId="38" borderId="37" xfId="0" applyNumberFormat="1" applyFont="1" applyFill="1" applyBorder="1" applyAlignment="1">
      <alignment horizontal="center"/>
    </xf>
    <xf numFmtId="184" fontId="1" fillId="39" borderId="38" xfId="0" applyNumberFormat="1" applyFont="1" applyFill="1" applyBorder="1" applyAlignment="1">
      <alignment horizontal="center"/>
    </xf>
    <xf numFmtId="184" fontId="1" fillId="34" borderId="14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184" fontId="1" fillId="34" borderId="44" xfId="0" applyNumberFormat="1" applyFont="1" applyFill="1" applyBorder="1" applyAlignment="1">
      <alignment horizontal="center"/>
    </xf>
    <xf numFmtId="184" fontId="1" fillId="34" borderId="33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33" borderId="30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2" fillId="33" borderId="36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32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left"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2" fillId="34" borderId="36" xfId="0" applyFont="1" applyFill="1" applyBorder="1" applyAlignment="1" applyProtection="1">
      <alignment horizontal="center"/>
      <protection/>
    </xf>
    <xf numFmtId="0" fontId="2" fillId="34" borderId="30" xfId="0" applyFont="1" applyFill="1" applyBorder="1" applyAlignment="1" applyProtection="1">
      <alignment horizontal="center"/>
      <protection/>
    </xf>
    <xf numFmtId="0" fontId="2" fillId="34" borderId="22" xfId="0" applyFont="1" applyFill="1" applyBorder="1" applyAlignment="1" applyProtection="1">
      <alignment horizontal="center"/>
      <protection/>
    </xf>
    <xf numFmtId="0" fontId="2" fillId="36" borderId="31" xfId="0" applyFont="1" applyFill="1" applyBorder="1" applyAlignment="1" applyProtection="1">
      <alignment horizontal="center"/>
      <protection/>
    </xf>
    <xf numFmtId="0" fontId="2" fillId="36" borderId="27" xfId="0" applyFont="1" applyFill="1" applyBorder="1" applyAlignment="1" applyProtection="1">
      <alignment horizontal="center"/>
      <protection/>
    </xf>
    <xf numFmtId="0" fontId="2" fillId="36" borderId="32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36" borderId="23" xfId="0" applyFont="1" applyFill="1" applyBorder="1" applyAlignment="1" applyProtection="1">
      <alignment horizontal="center"/>
      <protection/>
    </xf>
    <xf numFmtId="0" fontId="2" fillId="36" borderId="19" xfId="0" applyFont="1" applyFill="1" applyBorder="1" applyAlignment="1" applyProtection="1">
      <alignment horizontal="center"/>
      <protection/>
    </xf>
    <xf numFmtId="0" fontId="2" fillId="36" borderId="21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2" fillId="36" borderId="15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 horizontal="center"/>
      <protection/>
    </xf>
    <xf numFmtId="0" fontId="2" fillId="36" borderId="16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2" fillId="36" borderId="2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36" borderId="30" xfId="0" applyFont="1" applyFill="1" applyBorder="1" applyAlignment="1" applyProtection="1">
      <alignment horizontal="center"/>
      <protection/>
    </xf>
    <xf numFmtId="0" fontId="2" fillId="36" borderId="22" xfId="0" applyFont="1" applyFill="1" applyBorder="1" applyAlignment="1" applyProtection="1">
      <alignment horizontal="center"/>
      <protection/>
    </xf>
    <xf numFmtId="0" fontId="8" fillId="0" borderId="0" xfId="44" applyAlignment="1" applyProtection="1">
      <alignment horizontal="center"/>
      <protection/>
    </xf>
    <xf numFmtId="0" fontId="2" fillId="37" borderId="0" xfId="0" applyFont="1" applyFill="1" applyBorder="1" applyAlignment="1" applyProtection="1">
      <alignment horizontal="center"/>
      <protection/>
    </xf>
    <xf numFmtId="0" fontId="2" fillId="37" borderId="16" xfId="0" applyFont="1" applyFill="1" applyBorder="1" applyAlignment="1" applyProtection="1">
      <alignment horizontal="center"/>
      <protection/>
    </xf>
    <xf numFmtId="0" fontId="2" fillId="37" borderId="18" xfId="0" applyFont="1" applyFill="1" applyBorder="1" applyAlignment="1" applyProtection="1">
      <alignment horizontal="center"/>
      <protection/>
    </xf>
    <xf numFmtId="0" fontId="2" fillId="37" borderId="41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184" fontId="2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" fillId="0" borderId="19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1" fillId="41" borderId="14" xfId="0" applyFont="1" applyFill="1" applyBorder="1" applyAlignment="1" applyProtection="1">
      <alignment horizontal="center"/>
      <protection/>
    </xf>
    <xf numFmtId="0" fontId="2" fillId="36" borderId="42" xfId="0" applyFont="1" applyFill="1" applyBorder="1" applyAlignment="1" applyProtection="1">
      <alignment horizontal="center"/>
      <protection/>
    </xf>
    <xf numFmtId="0" fontId="2" fillId="36" borderId="26" xfId="0" applyFont="1" applyFill="1" applyBorder="1" applyAlignment="1" applyProtection="1">
      <alignment horizontal="center"/>
      <protection/>
    </xf>
    <xf numFmtId="0" fontId="2" fillId="36" borderId="29" xfId="0" applyFont="1" applyFill="1" applyBorder="1" applyAlignment="1" applyProtection="1">
      <alignment horizontal="center"/>
      <protection/>
    </xf>
    <xf numFmtId="0" fontId="2" fillId="34" borderId="33" xfId="0" applyFont="1" applyFill="1" applyBorder="1" applyAlignment="1" applyProtection="1">
      <alignment horizontal="center"/>
      <protection/>
    </xf>
    <xf numFmtId="0" fontId="2" fillId="36" borderId="28" xfId="0" applyFont="1" applyFill="1" applyBorder="1" applyAlignment="1" applyProtection="1">
      <alignment horizontal="center"/>
      <protection/>
    </xf>
    <xf numFmtId="0" fontId="13" fillId="41" borderId="19" xfId="0" applyFont="1" applyFill="1" applyBorder="1" applyAlignment="1" applyProtection="1">
      <alignment horizontal="center"/>
      <protection/>
    </xf>
    <xf numFmtId="0" fontId="13" fillId="41" borderId="45" xfId="0" applyFont="1" applyFill="1" applyBorder="1" applyAlignment="1" applyProtection="1">
      <alignment horizontal="center"/>
      <protection/>
    </xf>
    <xf numFmtId="0" fontId="1" fillId="41" borderId="17" xfId="0" applyFont="1" applyFill="1" applyBorder="1" applyAlignment="1" applyProtection="1">
      <alignment horizontal="center"/>
      <protection/>
    </xf>
    <xf numFmtId="0" fontId="13" fillId="41" borderId="0" xfId="0" applyFont="1" applyFill="1" applyAlignment="1" applyProtection="1">
      <alignment horizontal="center"/>
      <protection/>
    </xf>
    <xf numFmtId="0" fontId="13" fillId="41" borderId="46" xfId="0" applyFont="1" applyFill="1" applyBorder="1" applyAlignment="1" applyProtection="1">
      <alignment horizontal="center"/>
      <protection/>
    </xf>
    <xf numFmtId="0" fontId="2" fillId="36" borderId="18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2" fillId="36" borderId="36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/>
      <protection/>
    </xf>
    <xf numFmtId="1" fontId="1" fillId="0" borderId="17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184" fontId="2" fillId="0" borderId="0" xfId="0" applyNumberFormat="1" applyFont="1" applyFill="1" applyAlignment="1" applyProtection="1">
      <alignment/>
      <protection locked="0"/>
    </xf>
    <xf numFmtId="0" fontId="1" fillId="38" borderId="38" xfId="0" applyFont="1" applyFill="1" applyBorder="1" applyAlignment="1">
      <alignment horizontal="center"/>
    </xf>
    <xf numFmtId="0" fontId="1" fillId="38" borderId="16" xfId="0" applyFont="1" applyFill="1" applyBorder="1" applyAlignment="1">
      <alignment horizontal="center"/>
    </xf>
    <xf numFmtId="0" fontId="1" fillId="38" borderId="42" xfId="0" applyFont="1" applyFill="1" applyBorder="1" applyAlignment="1">
      <alignment horizontal="center"/>
    </xf>
    <xf numFmtId="0" fontId="8" fillId="0" borderId="0" xfId="44" applyAlignment="1" applyProtection="1">
      <alignment horizontal="left"/>
      <protection/>
    </xf>
    <xf numFmtId="184" fontId="1" fillId="0" borderId="14" xfId="0" applyNumberFormat="1" applyFont="1" applyFill="1" applyBorder="1" applyAlignment="1">
      <alignment horizontal="center"/>
    </xf>
    <xf numFmtId="0" fontId="8" fillId="0" borderId="0" xfId="44" applyBorder="1" applyAlignment="1" applyProtection="1">
      <alignment horizontal="left"/>
      <protection/>
    </xf>
    <xf numFmtId="184" fontId="15" fillId="0" borderId="0" xfId="0" applyNumberFormat="1" applyFont="1" applyAlignment="1" applyProtection="1">
      <alignment/>
      <protection/>
    </xf>
    <xf numFmtId="184" fontId="20" fillId="0" borderId="0" xfId="44" applyNumberFormat="1" applyFont="1" applyAlignment="1" applyProtection="1">
      <alignment/>
      <protection/>
    </xf>
    <xf numFmtId="184" fontId="1" fillId="40" borderId="21" xfId="0" applyNumberFormat="1" applyFont="1" applyFill="1" applyBorder="1" applyAlignment="1">
      <alignment horizontal="left"/>
    </xf>
    <xf numFmtId="184" fontId="1" fillId="40" borderId="19" xfId="0" applyNumberFormat="1" applyFont="1" applyFill="1" applyBorder="1" applyAlignment="1">
      <alignment horizontal="center"/>
    </xf>
    <xf numFmtId="184" fontId="1" fillId="40" borderId="0" xfId="0" applyNumberFormat="1" applyFont="1" applyFill="1" applyBorder="1" applyAlignment="1">
      <alignment horizontal="center"/>
    </xf>
    <xf numFmtId="184" fontId="1" fillId="0" borderId="0" xfId="0" applyNumberFormat="1" applyFont="1" applyAlignment="1">
      <alignment horizontal="center"/>
    </xf>
    <xf numFmtId="184" fontId="1" fillId="33" borderId="19" xfId="0" applyNumberFormat="1" applyFont="1" applyFill="1" applyBorder="1" applyAlignment="1">
      <alignment horizontal="left"/>
    </xf>
    <xf numFmtId="184" fontId="1" fillId="40" borderId="0" xfId="0" applyNumberFormat="1" applyFont="1" applyFill="1" applyBorder="1" applyAlignment="1">
      <alignment horizontal="left"/>
    </xf>
    <xf numFmtId="184" fontId="1" fillId="35" borderId="19" xfId="0" applyNumberFormat="1" applyFont="1" applyFill="1" applyBorder="1" applyAlignment="1">
      <alignment horizontal="left"/>
    </xf>
    <xf numFmtId="184" fontId="1" fillId="36" borderId="19" xfId="0" applyNumberFormat="1" applyFont="1" applyFill="1" applyBorder="1" applyAlignment="1" applyProtection="1">
      <alignment horizontal="left"/>
      <protection/>
    </xf>
    <xf numFmtId="184" fontId="1" fillId="37" borderId="19" xfId="0" applyNumberFormat="1" applyFont="1" applyFill="1" applyBorder="1" applyAlignment="1" applyProtection="1">
      <alignment horizontal="left"/>
      <protection/>
    </xf>
    <xf numFmtId="184" fontId="2" fillId="0" borderId="0" xfId="0" applyNumberFormat="1" applyFont="1" applyAlignment="1">
      <alignment horizontal="center"/>
    </xf>
    <xf numFmtId="184" fontId="1" fillId="40" borderId="19" xfId="0" applyNumberFormat="1" applyFont="1" applyFill="1" applyBorder="1" applyAlignment="1">
      <alignment horizontal="left"/>
    </xf>
    <xf numFmtId="184" fontId="0" fillId="0" borderId="0" xfId="0" applyNumberFormat="1" applyFont="1" applyAlignment="1" applyProtection="1">
      <alignment/>
      <protection/>
    </xf>
    <xf numFmtId="184" fontId="21" fillId="0" borderId="0" xfId="44" applyNumberFormat="1" applyFont="1" applyAlignment="1" applyProtection="1">
      <alignment/>
      <protection/>
    </xf>
    <xf numFmtId="184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76" fillId="0" borderId="0" xfId="0" applyFont="1" applyAlignment="1">
      <alignment/>
    </xf>
    <xf numFmtId="0" fontId="1" fillId="39" borderId="16" xfId="0" applyFont="1" applyFill="1" applyBorder="1" applyAlignment="1">
      <alignment horizontal="center"/>
    </xf>
    <xf numFmtId="184" fontId="1" fillId="37" borderId="18" xfId="0" applyNumberFormat="1" applyFont="1" applyFill="1" applyBorder="1" applyAlignment="1" applyProtection="1">
      <alignment horizontal="center"/>
      <protection/>
    </xf>
    <xf numFmtId="0" fontId="1" fillId="38" borderId="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84" fontId="2" fillId="42" borderId="39" xfId="0" applyNumberFormat="1" applyFont="1" applyFill="1" applyBorder="1" applyAlignment="1" applyProtection="1">
      <alignment horizontal="center"/>
      <protection/>
    </xf>
    <xf numFmtId="184" fontId="2" fillId="42" borderId="19" xfId="0" applyNumberFormat="1" applyFont="1" applyFill="1" applyBorder="1" applyAlignment="1" applyProtection="1">
      <alignment horizontal="center"/>
      <protection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184" fontId="2" fillId="42" borderId="19" xfId="0" applyNumberFormat="1" applyFont="1" applyFill="1" applyBorder="1" applyAlignment="1" applyProtection="1">
      <alignment horizontal="center"/>
      <protection/>
    </xf>
    <xf numFmtId="0" fontId="78" fillId="0" borderId="0" xfId="0" applyFont="1" applyAlignment="1">
      <alignment/>
    </xf>
    <xf numFmtId="184" fontId="2" fillId="42" borderId="18" xfId="0" applyNumberFormat="1" applyFont="1" applyFill="1" applyBorder="1" applyAlignment="1" applyProtection="1">
      <alignment horizontal="center"/>
      <protection/>
    </xf>
    <xf numFmtId="184" fontId="2" fillId="43" borderId="0" xfId="0" applyNumberFormat="1" applyFont="1" applyFill="1" applyAlignment="1">
      <alignment horizontal="center"/>
    </xf>
    <xf numFmtId="184" fontId="2" fillId="43" borderId="31" xfId="0" applyNumberFormat="1" applyFont="1" applyFill="1" applyBorder="1" applyAlignment="1" applyProtection="1">
      <alignment horizontal="center"/>
      <protection/>
    </xf>
    <xf numFmtId="184" fontId="2" fillId="43" borderId="32" xfId="0" applyNumberFormat="1" applyFont="1" applyFill="1" applyBorder="1" applyAlignment="1" applyProtection="1">
      <alignment horizontal="center"/>
      <protection/>
    </xf>
    <xf numFmtId="184" fontId="2" fillId="43" borderId="12" xfId="0" applyNumberFormat="1" applyFont="1" applyFill="1" applyBorder="1" applyAlignment="1" applyProtection="1">
      <alignment horizontal="center"/>
      <protection/>
    </xf>
    <xf numFmtId="184" fontId="2" fillId="43" borderId="11" xfId="0" applyNumberFormat="1" applyFont="1" applyFill="1" applyBorder="1" applyAlignment="1" applyProtection="1">
      <alignment horizontal="center"/>
      <protection/>
    </xf>
    <xf numFmtId="184" fontId="2" fillId="43" borderId="22" xfId="0" applyNumberFormat="1" applyFont="1" applyFill="1" applyBorder="1" applyAlignment="1" applyProtection="1">
      <alignment horizontal="center"/>
      <protection/>
    </xf>
    <xf numFmtId="184" fontId="2" fillId="43" borderId="36" xfId="0" applyNumberFormat="1" applyFont="1" applyFill="1" applyBorder="1" applyAlignment="1" applyProtection="1">
      <alignment horizontal="center"/>
      <protection/>
    </xf>
    <xf numFmtId="184" fontId="1" fillId="43" borderId="19" xfId="0" applyNumberFormat="1" applyFont="1" applyFill="1" applyBorder="1" applyAlignment="1">
      <alignment horizontal="left"/>
    </xf>
    <xf numFmtId="0" fontId="2" fillId="43" borderId="0" xfId="0" applyFont="1" applyFill="1" applyBorder="1" applyAlignment="1">
      <alignment horizontal="center"/>
    </xf>
    <xf numFmtId="184" fontId="1" fillId="37" borderId="39" xfId="0" applyNumberFormat="1" applyFont="1" applyFill="1" applyBorder="1" applyAlignment="1" applyProtection="1">
      <alignment horizontal="center"/>
      <protection/>
    </xf>
    <xf numFmtId="0" fontId="1" fillId="44" borderId="17" xfId="0" applyFont="1" applyFill="1" applyBorder="1" applyAlignment="1">
      <alignment horizontal="center"/>
    </xf>
    <xf numFmtId="184" fontId="1" fillId="44" borderId="37" xfId="0" applyNumberFormat="1" applyFont="1" applyFill="1" applyBorder="1" applyAlignment="1">
      <alignment horizontal="center"/>
    </xf>
    <xf numFmtId="0" fontId="1" fillId="45" borderId="17" xfId="0" applyFont="1" applyFill="1" applyBorder="1" applyAlignment="1">
      <alignment horizontal="center"/>
    </xf>
    <xf numFmtId="0" fontId="1" fillId="45" borderId="36" xfId="0" applyFont="1" applyFill="1" applyBorder="1" applyAlignment="1">
      <alignment horizontal="center"/>
    </xf>
    <xf numFmtId="0" fontId="1" fillId="45" borderId="0" xfId="0" applyFont="1" applyFill="1" applyBorder="1" applyAlignment="1">
      <alignment horizontal="center"/>
    </xf>
    <xf numFmtId="184" fontId="1" fillId="45" borderId="43" xfId="0" applyNumberFormat="1" applyFont="1" applyFill="1" applyBorder="1" applyAlignment="1">
      <alignment horizontal="center"/>
    </xf>
    <xf numFmtId="184" fontId="2" fillId="42" borderId="21" xfId="0" applyNumberFormat="1" applyFont="1" applyFill="1" applyBorder="1" applyAlignment="1" applyProtection="1">
      <alignment horizontal="center"/>
      <protection/>
    </xf>
    <xf numFmtId="184" fontId="79" fillId="43" borderId="28" xfId="50" applyNumberFormat="1" applyFont="1" applyFill="1" applyBorder="1" applyAlignment="1" applyProtection="1">
      <alignment horizontal="center"/>
      <protection/>
    </xf>
    <xf numFmtId="184" fontId="79" fillId="43" borderId="29" xfId="50" applyNumberFormat="1" applyFont="1" applyFill="1" applyBorder="1" applyAlignment="1" applyProtection="1">
      <alignment horizontal="center"/>
      <protection/>
    </xf>
    <xf numFmtId="184" fontId="79" fillId="43" borderId="26" xfId="50" applyNumberFormat="1" applyFont="1" applyFill="1" applyBorder="1" applyAlignment="1" applyProtection="1">
      <alignment horizontal="center"/>
      <protection/>
    </xf>
    <xf numFmtId="184" fontId="2" fillId="37" borderId="40" xfId="50" applyNumberFormat="1" applyFont="1" applyFill="1" applyBorder="1" applyAlignment="1" applyProtection="1">
      <alignment horizontal="center"/>
      <protection/>
    </xf>
    <xf numFmtId="184" fontId="79" fillId="43" borderId="35" xfId="50" applyNumberFormat="1" applyFont="1" applyFill="1" applyBorder="1" applyAlignment="1" applyProtection="1">
      <alignment horizontal="center"/>
      <protection/>
    </xf>
    <xf numFmtId="184" fontId="79" fillId="43" borderId="39" xfId="50" applyNumberFormat="1" applyFont="1" applyFill="1" applyBorder="1" applyAlignment="1" applyProtection="1">
      <alignment horizontal="center"/>
      <protection/>
    </xf>
    <xf numFmtId="184" fontId="80" fillId="43" borderId="12" xfId="50" applyNumberFormat="1" applyFont="1" applyFill="1" applyBorder="1" applyAlignment="1" applyProtection="1">
      <alignment horizontal="center"/>
      <protection/>
    </xf>
    <xf numFmtId="184" fontId="2" fillId="43" borderId="18" xfId="0" applyNumberFormat="1" applyFont="1" applyFill="1" applyBorder="1" applyAlignment="1" applyProtection="1">
      <alignment horizontal="center"/>
      <protection/>
    </xf>
    <xf numFmtId="184" fontId="2" fillId="43" borderId="0" xfId="0" applyNumberFormat="1" applyFont="1" applyFill="1" applyBorder="1" applyAlignment="1" applyProtection="1">
      <alignment horizontal="center"/>
      <protection/>
    </xf>
    <xf numFmtId="184" fontId="2" fillId="0" borderId="36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Sheet1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Temperaturas Médias Anuais do Ar na Baía do Almirantado, I.R.George
(1944-2013, exceto 1946; 69 anos de dados)</a:t>
            </a:r>
          </a:p>
        </c:rich>
      </c:tx>
      <c:layout>
        <c:manualLayout>
          <c:xMode val="factor"/>
          <c:yMode val="factor"/>
          <c:x val="0.024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0975"/>
          <c:w val="0.946"/>
          <c:h val="0.832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80"/>
                </a:solidFill>
                <a:prstDash val="dash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y = 0,0193x - 40,307
</a:t>
                    </a:r>
                    <a:r>
                      <a:rPr lang="en-US" cap="none" sz="18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tendência: + 0,19 </a:t>
                    </a:r>
                    <a:r>
                      <a:rPr lang="en-US" cap="none" sz="1800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o</a:t>
                    </a:r>
                    <a:r>
                      <a:rPr lang="en-US" cap="none" sz="18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C/década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Médias!$A$10:$A$79</c:f>
              <c:numCache>
                <c:ptCount val="70"/>
                <c:pt idx="0">
                  <c:v>1944</c:v>
                </c:pt>
                <c:pt idx="1">
                  <c:v>1945</c:v>
                </c:pt>
                <c:pt idx="2">
                  <c:v>1946</c:v>
                </c:pt>
                <c:pt idx="3">
                  <c:v>1947</c:v>
                </c:pt>
                <c:pt idx="4">
                  <c:v>1948</c:v>
                </c:pt>
                <c:pt idx="5">
                  <c:v>1949</c:v>
                </c:pt>
                <c:pt idx="6">
                  <c:v>1950</c:v>
                </c:pt>
                <c:pt idx="7">
                  <c:v>1951</c:v>
                </c:pt>
                <c:pt idx="8">
                  <c:v>1952</c:v>
                </c:pt>
                <c:pt idx="9">
                  <c:v>1953</c:v>
                </c:pt>
                <c:pt idx="10">
                  <c:v>1954</c:v>
                </c:pt>
                <c:pt idx="11">
                  <c:v>1955</c:v>
                </c:pt>
                <c:pt idx="12">
                  <c:v>1956</c:v>
                </c:pt>
                <c:pt idx="13">
                  <c:v>1957</c:v>
                </c:pt>
                <c:pt idx="14">
                  <c:v>1958</c:v>
                </c:pt>
                <c:pt idx="15">
                  <c:v>1959</c:v>
                </c:pt>
                <c:pt idx="16">
                  <c:v>1960</c:v>
                </c:pt>
                <c:pt idx="17">
                  <c:v>1961</c:v>
                </c:pt>
                <c:pt idx="18">
                  <c:v>1962</c:v>
                </c:pt>
                <c:pt idx="19">
                  <c:v>1963</c:v>
                </c:pt>
                <c:pt idx="20">
                  <c:v>1964</c:v>
                </c:pt>
                <c:pt idx="21">
                  <c:v>1965</c:v>
                </c:pt>
                <c:pt idx="22">
                  <c:v>1966</c:v>
                </c:pt>
                <c:pt idx="23">
                  <c:v>1967</c:v>
                </c:pt>
                <c:pt idx="24">
                  <c:v>1968</c:v>
                </c:pt>
                <c:pt idx="25">
                  <c:v>1969</c:v>
                </c:pt>
                <c:pt idx="26">
                  <c:v>1970</c:v>
                </c:pt>
                <c:pt idx="27">
                  <c:v>1971</c:v>
                </c:pt>
                <c:pt idx="28">
                  <c:v>1972</c:v>
                </c:pt>
                <c:pt idx="29">
                  <c:v>1973</c:v>
                </c:pt>
                <c:pt idx="30">
                  <c:v>1974</c:v>
                </c:pt>
                <c:pt idx="31">
                  <c:v>1975</c:v>
                </c:pt>
                <c:pt idx="32">
                  <c:v>1976</c:v>
                </c:pt>
                <c:pt idx="33">
                  <c:v>1977</c:v>
                </c:pt>
                <c:pt idx="34">
                  <c:v>1978</c:v>
                </c:pt>
                <c:pt idx="35">
                  <c:v>1979</c:v>
                </c:pt>
                <c:pt idx="36">
                  <c:v>1980</c:v>
                </c:pt>
                <c:pt idx="37">
                  <c:v>1981</c:v>
                </c:pt>
                <c:pt idx="38">
                  <c:v>1982</c:v>
                </c:pt>
                <c:pt idx="39">
                  <c:v>1983</c:v>
                </c:pt>
                <c:pt idx="40">
                  <c:v>1984</c:v>
                </c:pt>
                <c:pt idx="41">
                  <c:v>1985</c:v>
                </c:pt>
                <c:pt idx="42">
                  <c:v>1986</c:v>
                </c:pt>
                <c:pt idx="43">
                  <c:v>1987</c:v>
                </c:pt>
                <c:pt idx="44">
                  <c:v>1988</c:v>
                </c:pt>
                <c:pt idx="45">
                  <c:v>1989</c:v>
                </c:pt>
                <c:pt idx="46">
                  <c:v>1990</c:v>
                </c:pt>
                <c:pt idx="47">
                  <c:v>1991</c:v>
                </c:pt>
                <c:pt idx="48">
                  <c:v>1992</c:v>
                </c:pt>
                <c:pt idx="49">
                  <c:v>1993</c:v>
                </c:pt>
                <c:pt idx="50">
                  <c:v>1994</c:v>
                </c:pt>
                <c:pt idx="51">
                  <c:v>1995</c:v>
                </c:pt>
                <c:pt idx="52">
                  <c:v>1996</c:v>
                </c:pt>
                <c:pt idx="53">
                  <c:v>1997</c:v>
                </c:pt>
                <c:pt idx="54">
                  <c:v>1998</c:v>
                </c:pt>
                <c:pt idx="55">
                  <c:v>1999</c:v>
                </c:pt>
                <c:pt idx="56">
                  <c:v>2000</c:v>
                </c:pt>
                <c:pt idx="57">
                  <c:v>2001</c:v>
                </c:pt>
                <c:pt idx="58">
                  <c:v>2002</c:v>
                </c:pt>
                <c:pt idx="59">
                  <c:v>2003</c:v>
                </c:pt>
                <c:pt idx="60">
                  <c:v>2004</c:v>
                </c:pt>
                <c:pt idx="61">
                  <c:v>2005</c:v>
                </c:pt>
                <c:pt idx="62">
                  <c:v>2006</c:v>
                </c:pt>
                <c:pt idx="63">
                  <c:v>2007</c:v>
                </c:pt>
                <c:pt idx="64">
                  <c:v>2008</c:v>
                </c:pt>
                <c:pt idx="65">
                  <c:v>2009</c:v>
                </c:pt>
                <c:pt idx="66">
                  <c:v>2010</c:v>
                </c:pt>
                <c:pt idx="67">
                  <c:v>2011</c:v>
                </c:pt>
                <c:pt idx="68">
                  <c:v>2012</c:v>
                </c:pt>
                <c:pt idx="69">
                  <c:v>2013</c:v>
                </c:pt>
              </c:numCache>
            </c:numRef>
          </c:xVal>
          <c:yVal>
            <c:numRef>
              <c:f>Médias!$R$10:$R$79</c:f>
              <c:numCache>
                <c:ptCount val="70"/>
                <c:pt idx="0">
                  <c:v>-2.558333333333333</c:v>
                </c:pt>
                <c:pt idx="1">
                  <c:v>-3.733333333333333</c:v>
                </c:pt>
                <c:pt idx="3">
                  <c:v>-1.9833333333333332</c:v>
                </c:pt>
                <c:pt idx="4">
                  <c:v>-3.158333333333333</c:v>
                </c:pt>
                <c:pt idx="5">
                  <c:v>-3.9583333333333335</c:v>
                </c:pt>
                <c:pt idx="6">
                  <c:v>-3.5583333333333336</c:v>
                </c:pt>
                <c:pt idx="7">
                  <c:v>-1.6749999999999998</c:v>
                </c:pt>
                <c:pt idx="8">
                  <c:v>-2.558333333333333</c:v>
                </c:pt>
                <c:pt idx="9">
                  <c:v>-2.6583333333333337</c:v>
                </c:pt>
                <c:pt idx="10">
                  <c:v>-3.3333333333333326</c:v>
                </c:pt>
                <c:pt idx="11">
                  <c:v>-1.1666666666666667</c:v>
                </c:pt>
                <c:pt idx="12">
                  <c:v>-1.0250000000000001</c:v>
                </c:pt>
                <c:pt idx="13">
                  <c:v>-2.525</c:v>
                </c:pt>
                <c:pt idx="14">
                  <c:v>-4.058333333333334</c:v>
                </c:pt>
                <c:pt idx="15">
                  <c:v>-4.425000000000001</c:v>
                </c:pt>
                <c:pt idx="16">
                  <c:v>-2.091666666666667</c:v>
                </c:pt>
                <c:pt idx="17">
                  <c:v>-3.0583333333333336</c:v>
                </c:pt>
                <c:pt idx="18">
                  <c:v>-0.725</c:v>
                </c:pt>
                <c:pt idx="19">
                  <c:v>-2.016666666666667</c:v>
                </c:pt>
                <c:pt idx="20">
                  <c:v>-2.6333333333333337</c:v>
                </c:pt>
                <c:pt idx="21">
                  <c:v>-1.8583333333333334</c:v>
                </c:pt>
                <c:pt idx="22">
                  <c:v>-2.8333333333333335</c:v>
                </c:pt>
                <c:pt idx="23">
                  <c:v>-2.4333333333333336</c:v>
                </c:pt>
                <c:pt idx="24">
                  <c:v>-1.8666666666666665</c:v>
                </c:pt>
                <c:pt idx="25">
                  <c:v>-3.3250000000000006</c:v>
                </c:pt>
                <c:pt idx="26">
                  <c:v>-2.2083333333333335</c:v>
                </c:pt>
                <c:pt idx="27">
                  <c:v>-1.5833333333333333</c:v>
                </c:pt>
                <c:pt idx="28">
                  <c:v>-2.433333333333333</c:v>
                </c:pt>
                <c:pt idx="29">
                  <c:v>-2.3750000000000004</c:v>
                </c:pt>
                <c:pt idx="30">
                  <c:v>-1.8499999999999999</c:v>
                </c:pt>
                <c:pt idx="31">
                  <c:v>-2.841666666666667</c:v>
                </c:pt>
                <c:pt idx="32">
                  <c:v>-2.2416666666666667</c:v>
                </c:pt>
                <c:pt idx="33">
                  <c:v>-2.2666666666666666</c:v>
                </c:pt>
                <c:pt idx="34">
                  <c:v>-1.7750000000000001</c:v>
                </c:pt>
                <c:pt idx="35">
                  <c:v>-0.9333333333333336</c:v>
                </c:pt>
                <c:pt idx="36">
                  <c:v>-3.5416666666666665</c:v>
                </c:pt>
                <c:pt idx="37">
                  <c:v>-1.9666666666666666</c:v>
                </c:pt>
                <c:pt idx="38">
                  <c:v>-1.0666666666666667</c:v>
                </c:pt>
                <c:pt idx="39">
                  <c:v>-1.05</c:v>
                </c:pt>
                <c:pt idx="40">
                  <c:v>-1.2166666666666666</c:v>
                </c:pt>
                <c:pt idx="41">
                  <c:v>-0.55</c:v>
                </c:pt>
                <c:pt idx="42">
                  <c:v>-3.458333333333334</c:v>
                </c:pt>
                <c:pt idx="43">
                  <c:v>-2.9583333333333335</c:v>
                </c:pt>
                <c:pt idx="44">
                  <c:v>-1.7083333333333337</c:v>
                </c:pt>
                <c:pt idx="45">
                  <c:v>-0.04166666666666665</c:v>
                </c:pt>
                <c:pt idx="46">
                  <c:v>-2.0083333333333333</c:v>
                </c:pt>
                <c:pt idx="47">
                  <c:v>-2.766666666666666</c:v>
                </c:pt>
                <c:pt idx="48">
                  <c:v>-2.4250000000000003</c:v>
                </c:pt>
                <c:pt idx="49">
                  <c:v>-1.3333333333333333</c:v>
                </c:pt>
                <c:pt idx="50">
                  <c:v>-1.866666666666667</c:v>
                </c:pt>
                <c:pt idx="51">
                  <c:v>-2.733333333333334</c:v>
                </c:pt>
                <c:pt idx="52">
                  <c:v>-0.9</c:v>
                </c:pt>
                <c:pt idx="53">
                  <c:v>-2.0833333333333335</c:v>
                </c:pt>
                <c:pt idx="54">
                  <c:v>-0.9666666666666665</c:v>
                </c:pt>
                <c:pt idx="55">
                  <c:v>-0.6749999999999998</c:v>
                </c:pt>
                <c:pt idx="56">
                  <c:v>-1.2333333333333334</c:v>
                </c:pt>
                <c:pt idx="57">
                  <c:v>-1.3583333333333334</c:v>
                </c:pt>
                <c:pt idx="58">
                  <c:v>-2.366666666666667</c:v>
                </c:pt>
                <c:pt idx="59">
                  <c:v>-1.5416666666666663</c:v>
                </c:pt>
                <c:pt idx="60">
                  <c:v>-1.0250000000000001</c:v>
                </c:pt>
                <c:pt idx="61">
                  <c:v>-1.5166666666666668</c:v>
                </c:pt>
                <c:pt idx="62">
                  <c:v>-0.8416666666666668</c:v>
                </c:pt>
                <c:pt idx="63">
                  <c:v>-3.125</c:v>
                </c:pt>
                <c:pt idx="64">
                  <c:v>-0.6500000000000001</c:v>
                </c:pt>
                <c:pt idx="65">
                  <c:v>-2.6333333333333337</c:v>
                </c:pt>
                <c:pt idx="66">
                  <c:v>-1.1416666666666664</c:v>
                </c:pt>
                <c:pt idx="67">
                  <c:v>-2.5666666666666664</c:v>
                </c:pt>
                <c:pt idx="68">
                  <c:v>-2.3</c:v>
                </c:pt>
                <c:pt idx="69">
                  <c:v>-2.1333333333333333</c:v>
                </c:pt>
              </c:numCache>
            </c:numRef>
          </c:yVal>
          <c:smooth val="1"/>
        </c:ser>
        <c:axId val="60320465"/>
        <c:axId val="6013274"/>
      </c:scatterChart>
      <c:valAx>
        <c:axId val="60320465"/>
        <c:scaling>
          <c:orientation val="minMax"/>
          <c:max val="2014"/>
          <c:min val="194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N O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6000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274"/>
        <c:crossesAt val="-5"/>
        <c:crossBetween val="midCat"/>
        <c:dispUnits/>
        <c:majorUnit val="2"/>
        <c:minorUnit val="1"/>
      </c:valAx>
      <c:valAx>
        <c:axId val="6013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Temperatura, </a:t>
                </a:r>
                <a:r>
                  <a:rPr lang="en-US" cap="none" sz="15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0465"/>
        <c:crosses val="autoZero"/>
        <c:crossBetween val="midCat"/>
        <c:dispUnits/>
      </c:valAx>
      <c:spPr>
        <a:gradFill rotWithShape="1">
          <a:gsLst>
            <a:gs pos="0">
              <a:srgbClr val="FFCC99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4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Anomalia das temperaturas médias anuais do ar da Baía do Almirantado, Ilha R. George 
(1944 - 2013, exceto 1946; 69 anos de dados)</a:t>
            </a:r>
          </a:p>
        </c:rich>
      </c:tx>
      <c:layout>
        <c:manualLayout>
          <c:xMode val="factor"/>
          <c:yMode val="factor"/>
          <c:x val="0.02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"/>
          <c:w val="0.95325"/>
          <c:h val="0.842"/>
        </c:manualLayout>
      </c:layout>
      <c:barChart>
        <c:barDir val="col"/>
        <c:grouping val="clustered"/>
        <c:varyColors val="0"/>
        <c:ser>
          <c:idx val="1"/>
          <c:order val="0"/>
          <c:tx>
            <c:v>Anomalia Temp Ar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Médias!$A$10:$A$79</c:f>
              <c:numCache>
                <c:ptCount val="70"/>
                <c:pt idx="0">
                  <c:v>1944</c:v>
                </c:pt>
                <c:pt idx="1">
                  <c:v>1945</c:v>
                </c:pt>
                <c:pt idx="2">
                  <c:v>1946</c:v>
                </c:pt>
                <c:pt idx="3">
                  <c:v>1947</c:v>
                </c:pt>
                <c:pt idx="4">
                  <c:v>1948</c:v>
                </c:pt>
                <c:pt idx="5">
                  <c:v>1949</c:v>
                </c:pt>
                <c:pt idx="6">
                  <c:v>1950</c:v>
                </c:pt>
                <c:pt idx="7">
                  <c:v>1951</c:v>
                </c:pt>
                <c:pt idx="8">
                  <c:v>1952</c:v>
                </c:pt>
                <c:pt idx="9">
                  <c:v>1953</c:v>
                </c:pt>
                <c:pt idx="10">
                  <c:v>1954</c:v>
                </c:pt>
                <c:pt idx="11">
                  <c:v>1955</c:v>
                </c:pt>
                <c:pt idx="12">
                  <c:v>1956</c:v>
                </c:pt>
                <c:pt idx="13">
                  <c:v>1957</c:v>
                </c:pt>
                <c:pt idx="14">
                  <c:v>1958</c:v>
                </c:pt>
                <c:pt idx="15">
                  <c:v>1959</c:v>
                </c:pt>
                <c:pt idx="16">
                  <c:v>1960</c:v>
                </c:pt>
                <c:pt idx="17">
                  <c:v>1961</c:v>
                </c:pt>
                <c:pt idx="18">
                  <c:v>1962</c:v>
                </c:pt>
                <c:pt idx="19">
                  <c:v>1963</c:v>
                </c:pt>
                <c:pt idx="20">
                  <c:v>1964</c:v>
                </c:pt>
                <c:pt idx="21">
                  <c:v>1965</c:v>
                </c:pt>
                <c:pt idx="22">
                  <c:v>1966</c:v>
                </c:pt>
                <c:pt idx="23">
                  <c:v>1967</c:v>
                </c:pt>
                <c:pt idx="24">
                  <c:v>1968</c:v>
                </c:pt>
                <c:pt idx="25">
                  <c:v>1969</c:v>
                </c:pt>
                <c:pt idx="26">
                  <c:v>1970</c:v>
                </c:pt>
                <c:pt idx="27">
                  <c:v>1971</c:v>
                </c:pt>
                <c:pt idx="28">
                  <c:v>1972</c:v>
                </c:pt>
                <c:pt idx="29">
                  <c:v>1973</c:v>
                </c:pt>
                <c:pt idx="30">
                  <c:v>1974</c:v>
                </c:pt>
                <c:pt idx="31">
                  <c:v>1975</c:v>
                </c:pt>
                <c:pt idx="32">
                  <c:v>1976</c:v>
                </c:pt>
                <c:pt idx="33">
                  <c:v>1977</c:v>
                </c:pt>
                <c:pt idx="34">
                  <c:v>1978</c:v>
                </c:pt>
                <c:pt idx="35">
                  <c:v>1979</c:v>
                </c:pt>
                <c:pt idx="36">
                  <c:v>1980</c:v>
                </c:pt>
                <c:pt idx="37">
                  <c:v>1981</c:v>
                </c:pt>
                <c:pt idx="38">
                  <c:v>1982</c:v>
                </c:pt>
                <c:pt idx="39">
                  <c:v>1983</c:v>
                </c:pt>
                <c:pt idx="40">
                  <c:v>1984</c:v>
                </c:pt>
                <c:pt idx="41">
                  <c:v>1985</c:v>
                </c:pt>
                <c:pt idx="42">
                  <c:v>1986</c:v>
                </c:pt>
                <c:pt idx="43">
                  <c:v>1987</c:v>
                </c:pt>
                <c:pt idx="44">
                  <c:v>1988</c:v>
                </c:pt>
                <c:pt idx="45">
                  <c:v>1989</c:v>
                </c:pt>
                <c:pt idx="46">
                  <c:v>1990</c:v>
                </c:pt>
                <c:pt idx="47">
                  <c:v>1991</c:v>
                </c:pt>
                <c:pt idx="48">
                  <c:v>1992</c:v>
                </c:pt>
                <c:pt idx="49">
                  <c:v>1993</c:v>
                </c:pt>
                <c:pt idx="50">
                  <c:v>1994</c:v>
                </c:pt>
                <c:pt idx="51">
                  <c:v>1995</c:v>
                </c:pt>
                <c:pt idx="52">
                  <c:v>1996</c:v>
                </c:pt>
                <c:pt idx="53">
                  <c:v>1997</c:v>
                </c:pt>
                <c:pt idx="54">
                  <c:v>1998</c:v>
                </c:pt>
                <c:pt idx="55">
                  <c:v>1999</c:v>
                </c:pt>
                <c:pt idx="56">
                  <c:v>2000</c:v>
                </c:pt>
                <c:pt idx="57">
                  <c:v>2001</c:v>
                </c:pt>
                <c:pt idx="58">
                  <c:v>2002</c:v>
                </c:pt>
                <c:pt idx="59">
                  <c:v>2003</c:v>
                </c:pt>
                <c:pt idx="60">
                  <c:v>2004</c:v>
                </c:pt>
                <c:pt idx="61">
                  <c:v>2005</c:v>
                </c:pt>
                <c:pt idx="62">
                  <c:v>2006</c:v>
                </c:pt>
                <c:pt idx="63">
                  <c:v>2007</c:v>
                </c:pt>
                <c:pt idx="64">
                  <c:v>2008</c:v>
                </c:pt>
                <c:pt idx="65">
                  <c:v>2009</c:v>
                </c:pt>
                <c:pt idx="66">
                  <c:v>2010</c:v>
                </c:pt>
                <c:pt idx="67">
                  <c:v>2011</c:v>
                </c:pt>
                <c:pt idx="68">
                  <c:v>2012</c:v>
                </c:pt>
                <c:pt idx="69">
                  <c:v>2013</c:v>
                </c:pt>
              </c:numCache>
            </c:numRef>
          </c:cat>
          <c:val>
            <c:numRef>
              <c:f>Médias!$T$10:$T$79</c:f>
              <c:numCache>
                <c:ptCount val="70"/>
                <c:pt idx="0">
                  <c:v>-0.44999999999999973</c:v>
                </c:pt>
                <c:pt idx="1">
                  <c:v>-1.6249999999999996</c:v>
                </c:pt>
                <c:pt idx="3">
                  <c:v>0.12500000000000022</c:v>
                </c:pt>
                <c:pt idx="4">
                  <c:v>-1.0499999999999998</c:v>
                </c:pt>
                <c:pt idx="5">
                  <c:v>-1.85</c:v>
                </c:pt>
                <c:pt idx="6">
                  <c:v>-1.4500000000000002</c:v>
                </c:pt>
                <c:pt idx="7">
                  <c:v>0.43333333333333357</c:v>
                </c:pt>
                <c:pt idx="8">
                  <c:v>-0.44999999999999973</c:v>
                </c:pt>
                <c:pt idx="9">
                  <c:v>-0.5500000000000003</c:v>
                </c:pt>
                <c:pt idx="10">
                  <c:v>-1.2249999999999992</c:v>
                </c:pt>
                <c:pt idx="11">
                  <c:v>0.9416666666666667</c:v>
                </c:pt>
                <c:pt idx="12">
                  <c:v>1.0833333333333333</c:v>
                </c:pt>
                <c:pt idx="13">
                  <c:v>-0.4166666666666665</c:v>
                </c:pt>
                <c:pt idx="14">
                  <c:v>-1.9500000000000002</c:v>
                </c:pt>
                <c:pt idx="15">
                  <c:v>-2.3166666666666673</c:v>
                </c:pt>
                <c:pt idx="16">
                  <c:v>0.016666666666666607</c:v>
                </c:pt>
                <c:pt idx="17">
                  <c:v>-0.9500000000000002</c:v>
                </c:pt>
                <c:pt idx="18">
                  <c:v>1.3833333333333333</c:v>
                </c:pt>
                <c:pt idx="19">
                  <c:v>0.09166666666666634</c:v>
                </c:pt>
                <c:pt idx="20">
                  <c:v>-0.5250000000000004</c:v>
                </c:pt>
                <c:pt idx="21">
                  <c:v>0.25</c:v>
                </c:pt>
                <c:pt idx="22">
                  <c:v>-0.7250000000000001</c:v>
                </c:pt>
                <c:pt idx="23">
                  <c:v>-0.3250000000000002</c:v>
                </c:pt>
                <c:pt idx="24">
                  <c:v>0.24166666666666692</c:v>
                </c:pt>
                <c:pt idx="25">
                  <c:v>-1.2166666666666672</c:v>
                </c:pt>
                <c:pt idx="26">
                  <c:v>-0.10000000000000009</c:v>
                </c:pt>
                <c:pt idx="27">
                  <c:v>0.5250000000000001</c:v>
                </c:pt>
                <c:pt idx="28">
                  <c:v>-0.32499999999999973</c:v>
                </c:pt>
                <c:pt idx="29">
                  <c:v>-0.26666666666666705</c:v>
                </c:pt>
                <c:pt idx="30">
                  <c:v>0.2583333333333335</c:v>
                </c:pt>
                <c:pt idx="31">
                  <c:v>-0.7333333333333334</c:v>
                </c:pt>
                <c:pt idx="32">
                  <c:v>-0.1333333333333333</c:v>
                </c:pt>
                <c:pt idx="33">
                  <c:v>-0.15833333333333321</c:v>
                </c:pt>
                <c:pt idx="34">
                  <c:v>0.33333333333333326</c:v>
                </c:pt>
                <c:pt idx="35">
                  <c:v>1.1749999999999998</c:v>
                </c:pt>
                <c:pt idx="36">
                  <c:v>-1.4333333333333331</c:v>
                </c:pt>
                <c:pt idx="37">
                  <c:v>0.14166666666666683</c:v>
                </c:pt>
                <c:pt idx="38">
                  <c:v>1.0416666666666667</c:v>
                </c:pt>
                <c:pt idx="39">
                  <c:v>1.0583333333333333</c:v>
                </c:pt>
                <c:pt idx="40">
                  <c:v>0.8916666666666668</c:v>
                </c:pt>
                <c:pt idx="41">
                  <c:v>1.5583333333333333</c:v>
                </c:pt>
                <c:pt idx="42">
                  <c:v>-1.3500000000000005</c:v>
                </c:pt>
                <c:pt idx="43">
                  <c:v>-0.8500000000000001</c:v>
                </c:pt>
                <c:pt idx="44">
                  <c:v>0.3999999999999997</c:v>
                </c:pt>
                <c:pt idx="45">
                  <c:v>2.066666666666667</c:v>
                </c:pt>
                <c:pt idx="46">
                  <c:v>0.10000000000000009</c:v>
                </c:pt>
                <c:pt idx="47">
                  <c:v>-0.6583333333333328</c:v>
                </c:pt>
                <c:pt idx="48">
                  <c:v>-0.3166666666666669</c:v>
                </c:pt>
                <c:pt idx="49">
                  <c:v>0.7750000000000001</c:v>
                </c:pt>
                <c:pt idx="50">
                  <c:v>0.24166666666666647</c:v>
                </c:pt>
                <c:pt idx="51">
                  <c:v>-0.6250000000000004</c:v>
                </c:pt>
                <c:pt idx="52">
                  <c:v>1.2083333333333335</c:v>
                </c:pt>
                <c:pt idx="53">
                  <c:v>0.02499999999999991</c:v>
                </c:pt>
                <c:pt idx="54">
                  <c:v>1.141666666666667</c:v>
                </c:pt>
                <c:pt idx="55">
                  <c:v>1.4333333333333336</c:v>
                </c:pt>
                <c:pt idx="56">
                  <c:v>0.875</c:v>
                </c:pt>
                <c:pt idx="57">
                  <c:v>0.75</c:v>
                </c:pt>
                <c:pt idx="58">
                  <c:v>-0.25833333333333375</c:v>
                </c:pt>
                <c:pt idx="59">
                  <c:v>0.5666666666666671</c:v>
                </c:pt>
                <c:pt idx="60">
                  <c:v>1.0833333333333333</c:v>
                </c:pt>
                <c:pt idx="61">
                  <c:v>0.5916666666666666</c:v>
                </c:pt>
                <c:pt idx="62">
                  <c:v>1.2666666666666666</c:v>
                </c:pt>
                <c:pt idx="63">
                  <c:v>-1.0166666666666666</c:v>
                </c:pt>
                <c:pt idx="64">
                  <c:v>1.4583333333333333</c:v>
                </c:pt>
                <c:pt idx="65">
                  <c:v>-0.5250000000000004</c:v>
                </c:pt>
                <c:pt idx="66">
                  <c:v>0.966666666666667</c:v>
                </c:pt>
                <c:pt idx="67">
                  <c:v>-0.45833333333333304</c:v>
                </c:pt>
                <c:pt idx="68">
                  <c:v>-0.19166666666666643</c:v>
                </c:pt>
                <c:pt idx="69">
                  <c:v>-0.02499999999999991</c:v>
                </c:pt>
              </c:numCache>
            </c:numRef>
          </c:val>
        </c:ser>
        <c:axId val="54119467"/>
        <c:axId val="17313156"/>
      </c:barChart>
      <c:catAx>
        <c:axId val="5411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3156"/>
        <c:crossesAt val="0"/>
        <c:auto val="1"/>
        <c:lblOffset val="100"/>
        <c:tickLblSkip val="2"/>
        <c:noMultiLvlLbl val="0"/>
      </c:catAx>
      <c:valAx>
        <c:axId val="17313156"/>
        <c:scaling>
          <c:orientation val="minMax"/>
          <c:max val="2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Temperatura, ºC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1946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4FFFF"/>
        </a:gs>
        <a:gs pos="100000">
          <a:srgbClr val="CCFF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Temperaturas Médias do Ar dos Verões (Dez, Jan e Fev) na Baía do
Almirantado, I.R.George (1944-2013, exceto 1946; 69 anos de dados)</a:t>
            </a:r>
          </a:p>
        </c:rich>
      </c:tx>
      <c:layout>
        <c:manualLayout>
          <c:xMode val="factor"/>
          <c:yMode val="factor"/>
          <c:x val="-0.008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065"/>
          <c:w val="0.95725"/>
          <c:h val="0.83775"/>
        </c:manualLayout>
      </c:layout>
      <c:scatterChart>
        <c:scatterStyle val="smoothMarker"/>
        <c:varyColors val="0"/>
        <c:ser>
          <c:idx val="0"/>
          <c:order val="0"/>
          <c:tx>
            <c:v>Temperatura médias - Verão 1949 - 2007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8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Médias!$A$10:$A$79</c:f>
              <c:numCache>
                <c:ptCount val="70"/>
                <c:pt idx="0">
                  <c:v>1944</c:v>
                </c:pt>
                <c:pt idx="1">
                  <c:v>1945</c:v>
                </c:pt>
                <c:pt idx="2">
                  <c:v>1946</c:v>
                </c:pt>
                <c:pt idx="3">
                  <c:v>1947</c:v>
                </c:pt>
                <c:pt idx="4">
                  <c:v>1948</c:v>
                </c:pt>
                <c:pt idx="5">
                  <c:v>1949</c:v>
                </c:pt>
                <c:pt idx="6">
                  <c:v>1950</c:v>
                </c:pt>
                <c:pt idx="7">
                  <c:v>1951</c:v>
                </c:pt>
                <c:pt idx="8">
                  <c:v>1952</c:v>
                </c:pt>
                <c:pt idx="9">
                  <c:v>1953</c:v>
                </c:pt>
                <c:pt idx="10">
                  <c:v>1954</c:v>
                </c:pt>
                <c:pt idx="11">
                  <c:v>1955</c:v>
                </c:pt>
                <c:pt idx="12">
                  <c:v>1956</c:v>
                </c:pt>
                <c:pt idx="13">
                  <c:v>1957</c:v>
                </c:pt>
                <c:pt idx="14">
                  <c:v>1958</c:v>
                </c:pt>
                <c:pt idx="15">
                  <c:v>1959</c:v>
                </c:pt>
                <c:pt idx="16">
                  <c:v>1960</c:v>
                </c:pt>
                <c:pt idx="17">
                  <c:v>1961</c:v>
                </c:pt>
                <c:pt idx="18">
                  <c:v>1962</c:v>
                </c:pt>
                <c:pt idx="19">
                  <c:v>1963</c:v>
                </c:pt>
                <c:pt idx="20">
                  <c:v>1964</c:v>
                </c:pt>
                <c:pt idx="21">
                  <c:v>1965</c:v>
                </c:pt>
                <c:pt idx="22">
                  <c:v>1966</c:v>
                </c:pt>
                <c:pt idx="23">
                  <c:v>1967</c:v>
                </c:pt>
                <c:pt idx="24">
                  <c:v>1968</c:v>
                </c:pt>
                <c:pt idx="25">
                  <c:v>1969</c:v>
                </c:pt>
                <c:pt idx="26">
                  <c:v>1970</c:v>
                </c:pt>
                <c:pt idx="27">
                  <c:v>1971</c:v>
                </c:pt>
                <c:pt idx="28">
                  <c:v>1972</c:v>
                </c:pt>
                <c:pt idx="29">
                  <c:v>1973</c:v>
                </c:pt>
                <c:pt idx="30">
                  <c:v>1974</c:v>
                </c:pt>
                <c:pt idx="31">
                  <c:v>1975</c:v>
                </c:pt>
                <c:pt idx="32">
                  <c:v>1976</c:v>
                </c:pt>
                <c:pt idx="33">
                  <c:v>1977</c:v>
                </c:pt>
                <c:pt idx="34">
                  <c:v>1978</c:v>
                </c:pt>
                <c:pt idx="35">
                  <c:v>1979</c:v>
                </c:pt>
                <c:pt idx="36">
                  <c:v>1980</c:v>
                </c:pt>
                <c:pt idx="37">
                  <c:v>1981</c:v>
                </c:pt>
                <c:pt idx="38">
                  <c:v>1982</c:v>
                </c:pt>
                <c:pt idx="39">
                  <c:v>1983</c:v>
                </c:pt>
                <c:pt idx="40">
                  <c:v>1984</c:v>
                </c:pt>
                <c:pt idx="41">
                  <c:v>1985</c:v>
                </c:pt>
                <c:pt idx="42">
                  <c:v>1986</c:v>
                </c:pt>
                <c:pt idx="43">
                  <c:v>1987</c:v>
                </c:pt>
                <c:pt idx="44">
                  <c:v>1988</c:v>
                </c:pt>
                <c:pt idx="45">
                  <c:v>1989</c:v>
                </c:pt>
                <c:pt idx="46">
                  <c:v>1990</c:v>
                </c:pt>
                <c:pt idx="47">
                  <c:v>1991</c:v>
                </c:pt>
                <c:pt idx="48">
                  <c:v>1992</c:v>
                </c:pt>
                <c:pt idx="49">
                  <c:v>1993</c:v>
                </c:pt>
                <c:pt idx="50">
                  <c:v>1994</c:v>
                </c:pt>
                <c:pt idx="51">
                  <c:v>1995</c:v>
                </c:pt>
                <c:pt idx="52">
                  <c:v>1996</c:v>
                </c:pt>
                <c:pt idx="53">
                  <c:v>1997</c:v>
                </c:pt>
                <c:pt idx="54">
                  <c:v>1998</c:v>
                </c:pt>
                <c:pt idx="55">
                  <c:v>1999</c:v>
                </c:pt>
                <c:pt idx="56">
                  <c:v>2000</c:v>
                </c:pt>
                <c:pt idx="57">
                  <c:v>2001</c:v>
                </c:pt>
                <c:pt idx="58">
                  <c:v>2002</c:v>
                </c:pt>
                <c:pt idx="59">
                  <c:v>2003</c:v>
                </c:pt>
                <c:pt idx="60">
                  <c:v>2004</c:v>
                </c:pt>
                <c:pt idx="61">
                  <c:v>2005</c:v>
                </c:pt>
                <c:pt idx="62">
                  <c:v>2006</c:v>
                </c:pt>
                <c:pt idx="63">
                  <c:v>2007</c:v>
                </c:pt>
                <c:pt idx="64">
                  <c:v>2008</c:v>
                </c:pt>
                <c:pt idx="65">
                  <c:v>2009</c:v>
                </c:pt>
                <c:pt idx="66">
                  <c:v>2010</c:v>
                </c:pt>
                <c:pt idx="67">
                  <c:v>2011</c:v>
                </c:pt>
                <c:pt idx="68">
                  <c:v>2012</c:v>
                </c:pt>
                <c:pt idx="69">
                  <c:v>2013</c:v>
                </c:pt>
              </c:numCache>
            </c:numRef>
          </c:xVal>
          <c:yVal>
            <c:numRef>
              <c:f>Médias!$N$10:$N$79</c:f>
              <c:numCache>
                <c:ptCount val="70"/>
                <c:pt idx="0">
                  <c:v>0.5</c:v>
                </c:pt>
                <c:pt idx="1">
                  <c:v>2</c:v>
                </c:pt>
                <c:pt idx="3">
                  <c:v>1.6500000000000001</c:v>
                </c:pt>
                <c:pt idx="4">
                  <c:v>0.8000000000000002</c:v>
                </c:pt>
                <c:pt idx="5">
                  <c:v>0.10000000000000002</c:v>
                </c:pt>
                <c:pt idx="6">
                  <c:v>0.6333333333333334</c:v>
                </c:pt>
                <c:pt idx="7">
                  <c:v>1.4666666666666668</c:v>
                </c:pt>
                <c:pt idx="8">
                  <c:v>2.066666666666667</c:v>
                </c:pt>
                <c:pt idx="9">
                  <c:v>0.5666666666666667</c:v>
                </c:pt>
                <c:pt idx="10">
                  <c:v>1.4666666666666668</c:v>
                </c:pt>
                <c:pt idx="11">
                  <c:v>2.2666666666666666</c:v>
                </c:pt>
                <c:pt idx="12">
                  <c:v>0.5000000000000001</c:v>
                </c:pt>
                <c:pt idx="13">
                  <c:v>1.3</c:v>
                </c:pt>
                <c:pt idx="14">
                  <c:v>0.4333333333333334</c:v>
                </c:pt>
                <c:pt idx="15">
                  <c:v>-0.6</c:v>
                </c:pt>
                <c:pt idx="16">
                  <c:v>1.7333333333333332</c:v>
                </c:pt>
                <c:pt idx="17">
                  <c:v>1.3</c:v>
                </c:pt>
                <c:pt idx="18">
                  <c:v>1.7</c:v>
                </c:pt>
                <c:pt idx="19">
                  <c:v>2.0666666666666664</c:v>
                </c:pt>
                <c:pt idx="20">
                  <c:v>1.4000000000000001</c:v>
                </c:pt>
                <c:pt idx="21">
                  <c:v>2.2666666666666666</c:v>
                </c:pt>
                <c:pt idx="22">
                  <c:v>0.8333333333333334</c:v>
                </c:pt>
                <c:pt idx="23">
                  <c:v>0.5666666666666667</c:v>
                </c:pt>
                <c:pt idx="24">
                  <c:v>1.1333333333333333</c:v>
                </c:pt>
                <c:pt idx="25">
                  <c:v>0.9</c:v>
                </c:pt>
                <c:pt idx="26">
                  <c:v>0.9333333333333332</c:v>
                </c:pt>
                <c:pt idx="27">
                  <c:v>1.4666666666666668</c:v>
                </c:pt>
                <c:pt idx="28">
                  <c:v>0.8000000000000002</c:v>
                </c:pt>
                <c:pt idx="29">
                  <c:v>1.2333333333333332</c:v>
                </c:pt>
                <c:pt idx="30">
                  <c:v>1.8333333333333333</c:v>
                </c:pt>
                <c:pt idx="31">
                  <c:v>1.5999999999999999</c:v>
                </c:pt>
                <c:pt idx="32">
                  <c:v>1.5</c:v>
                </c:pt>
                <c:pt idx="33">
                  <c:v>1.1666666666666667</c:v>
                </c:pt>
                <c:pt idx="34">
                  <c:v>1.9333333333333333</c:v>
                </c:pt>
                <c:pt idx="35">
                  <c:v>2.233333333333333</c:v>
                </c:pt>
                <c:pt idx="36">
                  <c:v>2.3000000000000003</c:v>
                </c:pt>
                <c:pt idx="37">
                  <c:v>1.9000000000000001</c:v>
                </c:pt>
                <c:pt idx="38">
                  <c:v>2.5</c:v>
                </c:pt>
                <c:pt idx="39">
                  <c:v>1.5999999999999999</c:v>
                </c:pt>
                <c:pt idx="40">
                  <c:v>1.8</c:v>
                </c:pt>
                <c:pt idx="41">
                  <c:v>2.4</c:v>
                </c:pt>
                <c:pt idx="42">
                  <c:v>1.05</c:v>
                </c:pt>
                <c:pt idx="43">
                  <c:v>1.3</c:v>
                </c:pt>
                <c:pt idx="44">
                  <c:v>2.466666666666667</c:v>
                </c:pt>
                <c:pt idx="45">
                  <c:v>2.1</c:v>
                </c:pt>
                <c:pt idx="46">
                  <c:v>2.5666666666666664</c:v>
                </c:pt>
                <c:pt idx="47">
                  <c:v>0.6</c:v>
                </c:pt>
                <c:pt idx="48">
                  <c:v>1.0666666666666667</c:v>
                </c:pt>
                <c:pt idx="49">
                  <c:v>1.9000000000000001</c:v>
                </c:pt>
                <c:pt idx="50">
                  <c:v>1.3</c:v>
                </c:pt>
                <c:pt idx="51">
                  <c:v>3.033333333333333</c:v>
                </c:pt>
                <c:pt idx="52">
                  <c:v>2.2333333333333334</c:v>
                </c:pt>
                <c:pt idx="53">
                  <c:v>2.1</c:v>
                </c:pt>
                <c:pt idx="54">
                  <c:v>2.1666666666666665</c:v>
                </c:pt>
                <c:pt idx="55">
                  <c:v>1.9666666666666668</c:v>
                </c:pt>
                <c:pt idx="56">
                  <c:v>2.1</c:v>
                </c:pt>
                <c:pt idx="57">
                  <c:v>0.8666666666666667</c:v>
                </c:pt>
                <c:pt idx="58">
                  <c:v>2.566666666666667</c:v>
                </c:pt>
                <c:pt idx="59">
                  <c:v>2.3000000000000003</c:v>
                </c:pt>
                <c:pt idx="60">
                  <c:v>1.3333333333333333</c:v>
                </c:pt>
                <c:pt idx="61">
                  <c:v>2.066666666666667</c:v>
                </c:pt>
                <c:pt idx="62">
                  <c:v>2.466666666666667</c:v>
                </c:pt>
                <c:pt idx="63">
                  <c:v>2.3333333333333335</c:v>
                </c:pt>
                <c:pt idx="64">
                  <c:v>1.9666666666666666</c:v>
                </c:pt>
                <c:pt idx="65">
                  <c:v>2.2333333333333334</c:v>
                </c:pt>
                <c:pt idx="66">
                  <c:v>0.6666666666666666</c:v>
                </c:pt>
                <c:pt idx="67">
                  <c:v>1.8</c:v>
                </c:pt>
                <c:pt idx="68">
                  <c:v>1.8999999999999997</c:v>
                </c:pt>
                <c:pt idx="69">
                  <c:v>0.4666666666666666</c:v>
                </c:pt>
              </c:numCache>
            </c:numRef>
          </c:yVal>
          <c:smooth val="1"/>
        </c:ser>
        <c:axId val="21600677"/>
        <c:axId val="60188366"/>
      </c:scatterChart>
      <c:valAx>
        <c:axId val="21600677"/>
        <c:scaling>
          <c:orientation val="minMax"/>
          <c:max val="2014"/>
          <c:min val="194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n o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88366"/>
        <c:crossesAt val="-1"/>
        <c:crossBetween val="midCat"/>
        <c:dispUnits/>
        <c:majorUnit val="2"/>
      </c:valAx>
      <c:valAx>
        <c:axId val="60188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 em ºC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00677"/>
        <c:crosses val="autoZero"/>
        <c:crossBetween val="midCat"/>
        <c:dispUnits/>
      </c:valAx>
      <c:spPr>
        <a:gradFill rotWithShape="1">
          <a:gsLst>
            <a:gs pos="0">
              <a:srgbClr val="FFCC99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5FFFF"/>
        </a:gs>
        <a:gs pos="100000">
          <a:srgbClr val="CCFF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Temperaturas Médias do Ar dos Outonos (Mar, Abr e Mai) na Baía do Almirantado, I.R.George (1944-2011, exceto 1946; 69 anos de dados)</a:t>
            </a:r>
          </a:p>
        </c:rich>
      </c:tx>
      <c:layout>
        <c:manualLayout>
          <c:xMode val="factor"/>
          <c:yMode val="factor"/>
          <c:x val="-0.016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9675"/>
          <c:w val="0.952"/>
          <c:h val="0.843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8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Médias!$A$10:$A$79</c:f>
              <c:numCache>
                <c:ptCount val="70"/>
                <c:pt idx="0">
                  <c:v>1944</c:v>
                </c:pt>
                <c:pt idx="1">
                  <c:v>1945</c:v>
                </c:pt>
                <c:pt idx="2">
                  <c:v>1946</c:v>
                </c:pt>
                <c:pt idx="3">
                  <c:v>1947</c:v>
                </c:pt>
                <c:pt idx="4">
                  <c:v>1948</c:v>
                </c:pt>
                <c:pt idx="5">
                  <c:v>1949</c:v>
                </c:pt>
                <c:pt idx="6">
                  <c:v>1950</c:v>
                </c:pt>
                <c:pt idx="7">
                  <c:v>1951</c:v>
                </c:pt>
                <c:pt idx="8">
                  <c:v>1952</c:v>
                </c:pt>
                <c:pt idx="9">
                  <c:v>1953</c:v>
                </c:pt>
                <c:pt idx="10">
                  <c:v>1954</c:v>
                </c:pt>
                <c:pt idx="11">
                  <c:v>1955</c:v>
                </c:pt>
                <c:pt idx="12">
                  <c:v>1956</c:v>
                </c:pt>
                <c:pt idx="13">
                  <c:v>1957</c:v>
                </c:pt>
                <c:pt idx="14">
                  <c:v>1958</c:v>
                </c:pt>
                <c:pt idx="15">
                  <c:v>1959</c:v>
                </c:pt>
                <c:pt idx="16">
                  <c:v>1960</c:v>
                </c:pt>
                <c:pt idx="17">
                  <c:v>1961</c:v>
                </c:pt>
                <c:pt idx="18">
                  <c:v>1962</c:v>
                </c:pt>
                <c:pt idx="19">
                  <c:v>1963</c:v>
                </c:pt>
                <c:pt idx="20">
                  <c:v>1964</c:v>
                </c:pt>
                <c:pt idx="21">
                  <c:v>1965</c:v>
                </c:pt>
                <c:pt idx="22">
                  <c:v>1966</c:v>
                </c:pt>
                <c:pt idx="23">
                  <c:v>1967</c:v>
                </c:pt>
                <c:pt idx="24">
                  <c:v>1968</c:v>
                </c:pt>
                <c:pt idx="25">
                  <c:v>1969</c:v>
                </c:pt>
                <c:pt idx="26">
                  <c:v>1970</c:v>
                </c:pt>
                <c:pt idx="27">
                  <c:v>1971</c:v>
                </c:pt>
                <c:pt idx="28">
                  <c:v>1972</c:v>
                </c:pt>
                <c:pt idx="29">
                  <c:v>1973</c:v>
                </c:pt>
                <c:pt idx="30">
                  <c:v>1974</c:v>
                </c:pt>
                <c:pt idx="31">
                  <c:v>1975</c:v>
                </c:pt>
                <c:pt idx="32">
                  <c:v>1976</c:v>
                </c:pt>
                <c:pt idx="33">
                  <c:v>1977</c:v>
                </c:pt>
                <c:pt idx="34">
                  <c:v>1978</c:v>
                </c:pt>
                <c:pt idx="35">
                  <c:v>1979</c:v>
                </c:pt>
                <c:pt idx="36">
                  <c:v>1980</c:v>
                </c:pt>
                <c:pt idx="37">
                  <c:v>1981</c:v>
                </c:pt>
                <c:pt idx="38">
                  <c:v>1982</c:v>
                </c:pt>
                <c:pt idx="39">
                  <c:v>1983</c:v>
                </c:pt>
                <c:pt idx="40">
                  <c:v>1984</c:v>
                </c:pt>
                <c:pt idx="41">
                  <c:v>1985</c:v>
                </c:pt>
                <c:pt idx="42">
                  <c:v>1986</c:v>
                </c:pt>
                <c:pt idx="43">
                  <c:v>1987</c:v>
                </c:pt>
                <c:pt idx="44">
                  <c:v>1988</c:v>
                </c:pt>
                <c:pt idx="45">
                  <c:v>1989</c:v>
                </c:pt>
                <c:pt idx="46">
                  <c:v>1990</c:v>
                </c:pt>
                <c:pt idx="47">
                  <c:v>1991</c:v>
                </c:pt>
                <c:pt idx="48">
                  <c:v>1992</c:v>
                </c:pt>
                <c:pt idx="49">
                  <c:v>1993</c:v>
                </c:pt>
                <c:pt idx="50">
                  <c:v>1994</c:v>
                </c:pt>
                <c:pt idx="51">
                  <c:v>1995</c:v>
                </c:pt>
                <c:pt idx="52">
                  <c:v>1996</c:v>
                </c:pt>
                <c:pt idx="53">
                  <c:v>1997</c:v>
                </c:pt>
                <c:pt idx="54">
                  <c:v>1998</c:v>
                </c:pt>
                <c:pt idx="55">
                  <c:v>1999</c:v>
                </c:pt>
                <c:pt idx="56">
                  <c:v>2000</c:v>
                </c:pt>
                <c:pt idx="57">
                  <c:v>2001</c:v>
                </c:pt>
                <c:pt idx="58">
                  <c:v>2002</c:v>
                </c:pt>
                <c:pt idx="59">
                  <c:v>2003</c:v>
                </c:pt>
                <c:pt idx="60">
                  <c:v>2004</c:v>
                </c:pt>
                <c:pt idx="61">
                  <c:v>2005</c:v>
                </c:pt>
                <c:pt idx="62">
                  <c:v>2006</c:v>
                </c:pt>
                <c:pt idx="63">
                  <c:v>2007</c:v>
                </c:pt>
                <c:pt idx="64">
                  <c:v>2008</c:v>
                </c:pt>
                <c:pt idx="65">
                  <c:v>2009</c:v>
                </c:pt>
                <c:pt idx="66">
                  <c:v>2010</c:v>
                </c:pt>
                <c:pt idx="67">
                  <c:v>2011</c:v>
                </c:pt>
                <c:pt idx="68">
                  <c:v>2012</c:v>
                </c:pt>
                <c:pt idx="69">
                  <c:v>2013</c:v>
                </c:pt>
              </c:numCache>
            </c:numRef>
          </c:xVal>
          <c:yVal>
            <c:numRef>
              <c:f>Médias!$O$10:$O$79</c:f>
              <c:numCache>
                <c:ptCount val="70"/>
                <c:pt idx="0">
                  <c:v>-0.3</c:v>
                </c:pt>
                <c:pt idx="1">
                  <c:v>-3</c:v>
                </c:pt>
                <c:pt idx="3">
                  <c:v>-1.3333333333333333</c:v>
                </c:pt>
                <c:pt idx="4">
                  <c:v>-2.1</c:v>
                </c:pt>
                <c:pt idx="5">
                  <c:v>-3.766666666666667</c:v>
                </c:pt>
                <c:pt idx="6">
                  <c:v>-3.8333333333333335</c:v>
                </c:pt>
                <c:pt idx="7">
                  <c:v>0.16666666666666666</c:v>
                </c:pt>
                <c:pt idx="8">
                  <c:v>-4.666666666666667</c:v>
                </c:pt>
                <c:pt idx="9">
                  <c:v>-3.9</c:v>
                </c:pt>
                <c:pt idx="10">
                  <c:v>-1.0333333333333334</c:v>
                </c:pt>
                <c:pt idx="11">
                  <c:v>-0.9666666666666668</c:v>
                </c:pt>
                <c:pt idx="12">
                  <c:v>-0.9</c:v>
                </c:pt>
                <c:pt idx="13">
                  <c:v>-0.13333333333333316</c:v>
                </c:pt>
                <c:pt idx="14">
                  <c:v>-2.733333333333333</c:v>
                </c:pt>
                <c:pt idx="15">
                  <c:v>-4.3</c:v>
                </c:pt>
                <c:pt idx="16">
                  <c:v>-2.4666666666666663</c:v>
                </c:pt>
                <c:pt idx="17">
                  <c:v>-3.1</c:v>
                </c:pt>
                <c:pt idx="18">
                  <c:v>-0.3333333333333333</c:v>
                </c:pt>
                <c:pt idx="19">
                  <c:v>-1.5333333333333332</c:v>
                </c:pt>
                <c:pt idx="20">
                  <c:v>-2.1333333333333333</c:v>
                </c:pt>
                <c:pt idx="21">
                  <c:v>-0.6</c:v>
                </c:pt>
                <c:pt idx="22">
                  <c:v>-2.2666666666666666</c:v>
                </c:pt>
                <c:pt idx="23">
                  <c:v>-2.3666666666666667</c:v>
                </c:pt>
                <c:pt idx="24">
                  <c:v>-2</c:v>
                </c:pt>
                <c:pt idx="25">
                  <c:v>-3.266666666666667</c:v>
                </c:pt>
                <c:pt idx="26">
                  <c:v>-3.5666666666666664</c:v>
                </c:pt>
                <c:pt idx="27">
                  <c:v>-1.9333333333333336</c:v>
                </c:pt>
                <c:pt idx="28">
                  <c:v>-1.6666666666666667</c:v>
                </c:pt>
                <c:pt idx="29">
                  <c:v>-2.1666666666666665</c:v>
                </c:pt>
                <c:pt idx="30">
                  <c:v>-1.5999999999999999</c:v>
                </c:pt>
                <c:pt idx="31">
                  <c:v>-1.4000000000000001</c:v>
                </c:pt>
                <c:pt idx="32">
                  <c:v>-0.26666666666666666</c:v>
                </c:pt>
                <c:pt idx="33">
                  <c:v>-0.6</c:v>
                </c:pt>
                <c:pt idx="34">
                  <c:v>0.43333333333333335</c:v>
                </c:pt>
                <c:pt idx="35">
                  <c:v>-0.06666666666666658</c:v>
                </c:pt>
                <c:pt idx="36">
                  <c:v>-2.466666666666667</c:v>
                </c:pt>
                <c:pt idx="37">
                  <c:v>-1.0333333333333334</c:v>
                </c:pt>
                <c:pt idx="38">
                  <c:v>0.6000000000000001</c:v>
                </c:pt>
                <c:pt idx="39">
                  <c:v>-0.5666666666666667</c:v>
                </c:pt>
                <c:pt idx="40">
                  <c:v>-1.9666666666666666</c:v>
                </c:pt>
                <c:pt idx="41">
                  <c:v>-1.5</c:v>
                </c:pt>
                <c:pt idx="42">
                  <c:v>-3.133333333333333</c:v>
                </c:pt>
                <c:pt idx="43">
                  <c:v>-2.066666666666667</c:v>
                </c:pt>
                <c:pt idx="44">
                  <c:v>-0.4333333333333333</c:v>
                </c:pt>
                <c:pt idx="45">
                  <c:v>-0.3</c:v>
                </c:pt>
                <c:pt idx="46">
                  <c:v>-2.9333333333333336</c:v>
                </c:pt>
                <c:pt idx="47">
                  <c:v>-2.733333333333334</c:v>
                </c:pt>
                <c:pt idx="48">
                  <c:v>-3.7000000000000006</c:v>
                </c:pt>
                <c:pt idx="49">
                  <c:v>-0.9666666666666668</c:v>
                </c:pt>
                <c:pt idx="50">
                  <c:v>-1.2</c:v>
                </c:pt>
                <c:pt idx="51">
                  <c:v>-0.9666666666666667</c:v>
                </c:pt>
                <c:pt idx="52">
                  <c:v>-0.7666666666666666</c:v>
                </c:pt>
                <c:pt idx="53">
                  <c:v>-0.6</c:v>
                </c:pt>
                <c:pt idx="54">
                  <c:v>1.0666666666666667</c:v>
                </c:pt>
                <c:pt idx="55">
                  <c:v>1.0999999999999999</c:v>
                </c:pt>
                <c:pt idx="56">
                  <c:v>0.10000000000000002</c:v>
                </c:pt>
                <c:pt idx="57">
                  <c:v>-1.0999999999999999</c:v>
                </c:pt>
                <c:pt idx="58">
                  <c:v>-1.7333333333333334</c:v>
                </c:pt>
                <c:pt idx="59">
                  <c:v>-0.7333333333333334</c:v>
                </c:pt>
                <c:pt idx="60">
                  <c:v>-0.8333333333333334</c:v>
                </c:pt>
                <c:pt idx="61">
                  <c:v>-1.3333333333333333</c:v>
                </c:pt>
                <c:pt idx="62">
                  <c:v>0.8666666666666667</c:v>
                </c:pt>
                <c:pt idx="63">
                  <c:v>-3.3000000000000003</c:v>
                </c:pt>
                <c:pt idx="64">
                  <c:v>-0.7000000000000001</c:v>
                </c:pt>
                <c:pt idx="65">
                  <c:v>-0.9</c:v>
                </c:pt>
                <c:pt idx="66">
                  <c:v>-1.3333333333333333</c:v>
                </c:pt>
                <c:pt idx="67">
                  <c:v>-2.0666666666666664</c:v>
                </c:pt>
                <c:pt idx="68">
                  <c:v>-1.5999999999999999</c:v>
                </c:pt>
                <c:pt idx="69">
                  <c:v>-0.46666666666666673</c:v>
                </c:pt>
              </c:numCache>
            </c:numRef>
          </c:yVal>
          <c:smooth val="1"/>
        </c:ser>
        <c:axId val="4824383"/>
        <c:axId val="43419448"/>
      </c:scatterChart>
      <c:valAx>
        <c:axId val="4824383"/>
        <c:scaling>
          <c:orientation val="minMax"/>
          <c:max val="2014"/>
          <c:min val="194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n o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19448"/>
        <c:crossesAt val="-7"/>
        <c:crossBetween val="midCat"/>
        <c:dispUnits/>
        <c:majorUnit val="2"/>
      </c:valAx>
      <c:valAx>
        <c:axId val="43419448"/>
        <c:scaling>
          <c:orientation val="minMax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Temperaturas, ºC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4383"/>
        <c:crosses val="autoZero"/>
        <c:crossBetween val="midCat"/>
        <c:dispUnits/>
      </c:valAx>
      <c:spPr>
        <a:gradFill rotWithShape="1">
          <a:gsLst>
            <a:gs pos="0">
              <a:srgbClr val="FFCC99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4FFFF"/>
        </a:gs>
        <a:gs pos="100000">
          <a:srgbClr val="CCFF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Temperaturas Médias do Ar dos Invernos (Jun, Jul e Ago) na Baía do Almirantado, I.R.George (1944-2013, exceto 1946; 69 anos de dados)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09825"/>
          <c:w val="0.972"/>
          <c:h val="0.858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8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Médias!$A$10:$A$79</c:f>
              <c:numCache>
                <c:ptCount val="70"/>
                <c:pt idx="0">
                  <c:v>1944</c:v>
                </c:pt>
                <c:pt idx="1">
                  <c:v>1945</c:v>
                </c:pt>
                <c:pt idx="2">
                  <c:v>1946</c:v>
                </c:pt>
                <c:pt idx="3">
                  <c:v>1947</c:v>
                </c:pt>
                <c:pt idx="4">
                  <c:v>1948</c:v>
                </c:pt>
                <c:pt idx="5">
                  <c:v>1949</c:v>
                </c:pt>
                <c:pt idx="6">
                  <c:v>1950</c:v>
                </c:pt>
                <c:pt idx="7">
                  <c:v>1951</c:v>
                </c:pt>
                <c:pt idx="8">
                  <c:v>1952</c:v>
                </c:pt>
                <c:pt idx="9">
                  <c:v>1953</c:v>
                </c:pt>
                <c:pt idx="10">
                  <c:v>1954</c:v>
                </c:pt>
                <c:pt idx="11">
                  <c:v>1955</c:v>
                </c:pt>
                <c:pt idx="12">
                  <c:v>1956</c:v>
                </c:pt>
                <c:pt idx="13">
                  <c:v>1957</c:v>
                </c:pt>
                <c:pt idx="14">
                  <c:v>1958</c:v>
                </c:pt>
                <c:pt idx="15">
                  <c:v>1959</c:v>
                </c:pt>
                <c:pt idx="16">
                  <c:v>1960</c:v>
                </c:pt>
                <c:pt idx="17">
                  <c:v>1961</c:v>
                </c:pt>
                <c:pt idx="18">
                  <c:v>1962</c:v>
                </c:pt>
                <c:pt idx="19">
                  <c:v>1963</c:v>
                </c:pt>
                <c:pt idx="20">
                  <c:v>1964</c:v>
                </c:pt>
                <c:pt idx="21">
                  <c:v>1965</c:v>
                </c:pt>
                <c:pt idx="22">
                  <c:v>1966</c:v>
                </c:pt>
                <c:pt idx="23">
                  <c:v>1967</c:v>
                </c:pt>
                <c:pt idx="24">
                  <c:v>1968</c:v>
                </c:pt>
                <c:pt idx="25">
                  <c:v>1969</c:v>
                </c:pt>
                <c:pt idx="26">
                  <c:v>1970</c:v>
                </c:pt>
                <c:pt idx="27">
                  <c:v>1971</c:v>
                </c:pt>
                <c:pt idx="28">
                  <c:v>1972</c:v>
                </c:pt>
                <c:pt idx="29">
                  <c:v>1973</c:v>
                </c:pt>
                <c:pt idx="30">
                  <c:v>1974</c:v>
                </c:pt>
                <c:pt idx="31">
                  <c:v>1975</c:v>
                </c:pt>
                <c:pt idx="32">
                  <c:v>1976</c:v>
                </c:pt>
                <c:pt idx="33">
                  <c:v>1977</c:v>
                </c:pt>
                <c:pt idx="34">
                  <c:v>1978</c:v>
                </c:pt>
                <c:pt idx="35">
                  <c:v>1979</c:v>
                </c:pt>
                <c:pt idx="36">
                  <c:v>1980</c:v>
                </c:pt>
                <c:pt idx="37">
                  <c:v>1981</c:v>
                </c:pt>
                <c:pt idx="38">
                  <c:v>1982</c:v>
                </c:pt>
                <c:pt idx="39">
                  <c:v>1983</c:v>
                </c:pt>
                <c:pt idx="40">
                  <c:v>1984</c:v>
                </c:pt>
                <c:pt idx="41">
                  <c:v>1985</c:v>
                </c:pt>
                <c:pt idx="42">
                  <c:v>1986</c:v>
                </c:pt>
                <c:pt idx="43">
                  <c:v>1987</c:v>
                </c:pt>
                <c:pt idx="44">
                  <c:v>1988</c:v>
                </c:pt>
                <c:pt idx="45">
                  <c:v>1989</c:v>
                </c:pt>
                <c:pt idx="46">
                  <c:v>1990</c:v>
                </c:pt>
                <c:pt idx="47">
                  <c:v>1991</c:v>
                </c:pt>
                <c:pt idx="48">
                  <c:v>1992</c:v>
                </c:pt>
                <c:pt idx="49">
                  <c:v>1993</c:v>
                </c:pt>
                <c:pt idx="50">
                  <c:v>1994</c:v>
                </c:pt>
                <c:pt idx="51">
                  <c:v>1995</c:v>
                </c:pt>
                <c:pt idx="52">
                  <c:v>1996</c:v>
                </c:pt>
                <c:pt idx="53">
                  <c:v>1997</c:v>
                </c:pt>
                <c:pt idx="54">
                  <c:v>1998</c:v>
                </c:pt>
                <c:pt idx="55">
                  <c:v>1999</c:v>
                </c:pt>
                <c:pt idx="56">
                  <c:v>2000</c:v>
                </c:pt>
                <c:pt idx="57">
                  <c:v>2001</c:v>
                </c:pt>
                <c:pt idx="58">
                  <c:v>2002</c:v>
                </c:pt>
                <c:pt idx="59">
                  <c:v>2003</c:v>
                </c:pt>
                <c:pt idx="60">
                  <c:v>2004</c:v>
                </c:pt>
                <c:pt idx="61">
                  <c:v>2005</c:v>
                </c:pt>
                <c:pt idx="62">
                  <c:v>2006</c:v>
                </c:pt>
                <c:pt idx="63">
                  <c:v>2007</c:v>
                </c:pt>
                <c:pt idx="64">
                  <c:v>2008</c:v>
                </c:pt>
                <c:pt idx="65">
                  <c:v>2009</c:v>
                </c:pt>
                <c:pt idx="66">
                  <c:v>2010</c:v>
                </c:pt>
                <c:pt idx="67">
                  <c:v>2011</c:v>
                </c:pt>
                <c:pt idx="68">
                  <c:v>2012</c:v>
                </c:pt>
                <c:pt idx="69">
                  <c:v>2013</c:v>
                </c:pt>
              </c:numCache>
            </c:numRef>
          </c:xVal>
          <c:yVal>
            <c:numRef>
              <c:f>Médias!$P$10:$P$79</c:f>
              <c:numCache>
                <c:ptCount val="70"/>
                <c:pt idx="0">
                  <c:v>-7.433333333333334</c:v>
                </c:pt>
                <c:pt idx="1">
                  <c:v>-11.199999999999998</c:v>
                </c:pt>
                <c:pt idx="3">
                  <c:v>-5.733333333333333</c:v>
                </c:pt>
                <c:pt idx="4">
                  <c:v>-8.266666666666667</c:v>
                </c:pt>
                <c:pt idx="5">
                  <c:v>-9.033333333333333</c:v>
                </c:pt>
                <c:pt idx="6">
                  <c:v>-9.200000000000001</c:v>
                </c:pt>
                <c:pt idx="7">
                  <c:v>-5.5</c:v>
                </c:pt>
                <c:pt idx="8">
                  <c:v>-5.533333333333334</c:v>
                </c:pt>
                <c:pt idx="9">
                  <c:v>-5.866666666666666</c:v>
                </c:pt>
                <c:pt idx="10">
                  <c:v>-10.5</c:v>
                </c:pt>
                <c:pt idx="11">
                  <c:v>-4.066666666666666</c:v>
                </c:pt>
                <c:pt idx="12">
                  <c:v>-2.533333333333333</c:v>
                </c:pt>
                <c:pt idx="13">
                  <c:v>-8.299999999999999</c:v>
                </c:pt>
                <c:pt idx="14">
                  <c:v>-11.333333333333334</c:v>
                </c:pt>
                <c:pt idx="15">
                  <c:v>-9.833333333333334</c:v>
                </c:pt>
                <c:pt idx="16">
                  <c:v>-5.733333333333334</c:v>
                </c:pt>
                <c:pt idx="17">
                  <c:v>-8.366666666666667</c:v>
                </c:pt>
                <c:pt idx="18">
                  <c:v>-3.5666666666666664</c:v>
                </c:pt>
                <c:pt idx="19">
                  <c:v>-5.433333333333334</c:v>
                </c:pt>
                <c:pt idx="20">
                  <c:v>-9.233333333333334</c:v>
                </c:pt>
                <c:pt idx="21">
                  <c:v>-6.3</c:v>
                </c:pt>
                <c:pt idx="22">
                  <c:v>-7.6000000000000005</c:v>
                </c:pt>
                <c:pt idx="23">
                  <c:v>-5.666666666666667</c:v>
                </c:pt>
                <c:pt idx="24">
                  <c:v>-5.166666666666667</c:v>
                </c:pt>
                <c:pt idx="25">
                  <c:v>-8.033333333333333</c:v>
                </c:pt>
                <c:pt idx="26">
                  <c:v>-5.8999999999999995</c:v>
                </c:pt>
                <c:pt idx="27">
                  <c:v>-4.2</c:v>
                </c:pt>
                <c:pt idx="28">
                  <c:v>-7.433333333333333</c:v>
                </c:pt>
                <c:pt idx="29">
                  <c:v>-6.533333333333334</c:v>
                </c:pt>
                <c:pt idx="30">
                  <c:v>-5.766666666666667</c:v>
                </c:pt>
                <c:pt idx="31">
                  <c:v>-9.533333333333333</c:v>
                </c:pt>
                <c:pt idx="32">
                  <c:v>-7.633333333333333</c:v>
                </c:pt>
                <c:pt idx="33">
                  <c:v>-6.933333333333334</c:v>
                </c:pt>
                <c:pt idx="34">
                  <c:v>-7.866666666666667</c:v>
                </c:pt>
                <c:pt idx="35">
                  <c:v>-4.533333333333333</c:v>
                </c:pt>
                <c:pt idx="36">
                  <c:v>-9.966666666666667</c:v>
                </c:pt>
                <c:pt idx="37">
                  <c:v>-5.7</c:v>
                </c:pt>
                <c:pt idx="38">
                  <c:v>-4.966666666666667</c:v>
                </c:pt>
                <c:pt idx="39">
                  <c:v>-3.8000000000000003</c:v>
                </c:pt>
                <c:pt idx="40">
                  <c:v>-3.633333333333333</c:v>
                </c:pt>
                <c:pt idx="41">
                  <c:v>-3</c:v>
                </c:pt>
                <c:pt idx="42">
                  <c:v>-8.200000000000001</c:v>
                </c:pt>
                <c:pt idx="43">
                  <c:v>-8.5</c:v>
                </c:pt>
                <c:pt idx="44">
                  <c:v>-6.933333333333334</c:v>
                </c:pt>
                <c:pt idx="45">
                  <c:v>-0.8333333333333334</c:v>
                </c:pt>
                <c:pt idx="46">
                  <c:v>-5.433333333333334</c:v>
                </c:pt>
                <c:pt idx="47">
                  <c:v>-7.566666666666666</c:v>
                </c:pt>
                <c:pt idx="48">
                  <c:v>-6.6000000000000005</c:v>
                </c:pt>
                <c:pt idx="49">
                  <c:v>-3.766666666666667</c:v>
                </c:pt>
                <c:pt idx="50">
                  <c:v>-5.833333333333333</c:v>
                </c:pt>
                <c:pt idx="51">
                  <c:v>-10.266666666666667</c:v>
                </c:pt>
                <c:pt idx="52">
                  <c:v>-4.1</c:v>
                </c:pt>
                <c:pt idx="53">
                  <c:v>-5.400000000000001</c:v>
                </c:pt>
                <c:pt idx="54">
                  <c:v>-4.066666666666666</c:v>
                </c:pt>
                <c:pt idx="55">
                  <c:v>-4.133333333333334</c:v>
                </c:pt>
                <c:pt idx="56">
                  <c:v>-4.066666666666666</c:v>
                </c:pt>
                <c:pt idx="57">
                  <c:v>-5</c:v>
                </c:pt>
                <c:pt idx="58">
                  <c:v>-7.166666666666667</c:v>
                </c:pt>
                <c:pt idx="59">
                  <c:v>-5</c:v>
                </c:pt>
                <c:pt idx="60">
                  <c:v>-3.4666666666666663</c:v>
                </c:pt>
                <c:pt idx="61">
                  <c:v>-5.866666666666667</c:v>
                </c:pt>
                <c:pt idx="62">
                  <c:v>-5.633333333333333</c:v>
                </c:pt>
                <c:pt idx="63">
                  <c:v>-8.533333333333333</c:v>
                </c:pt>
                <c:pt idx="64">
                  <c:v>-4.1</c:v>
                </c:pt>
                <c:pt idx="65">
                  <c:v>-8.5</c:v>
                </c:pt>
                <c:pt idx="66">
                  <c:v>-3.4333333333333336</c:v>
                </c:pt>
                <c:pt idx="67">
                  <c:v>-8.299999999999999</c:v>
                </c:pt>
                <c:pt idx="68">
                  <c:v>-5.5</c:v>
                </c:pt>
                <c:pt idx="69">
                  <c:v>-5.8999999999999995</c:v>
                </c:pt>
              </c:numCache>
            </c:numRef>
          </c:yVal>
          <c:smooth val="1"/>
        </c:ser>
        <c:axId val="55230713"/>
        <c:axId val="27314370"/>
      </c:scatterChart>
      <c:valAx>
        <c:axId val="55230713"/>
        <c:scaling>
          <c:orientation val="minMax"/>
          <c:max val="2014"/>
          <c:min val="194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n o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14370"/>
        <c:crossesAt val="-12"/>
        <c:crossBetween val="midCat"/>
        <c:dispUnits/>
        <c:majorUnit val="2"/>
      </c:valAx>
      <c:valAx>
        <c:axId val="27314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Temperaturas, ºC</a:t>
                </a:r>
              </a:p>
            </c:rich>
          </c:tx>
          <c:layout>
            <c:manualLayout>
              <c:xMode val="factor"/>
              <c:yMode val="factor"/>
              <c:x val="0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0713"/>
        <c:crosses val="autoZero"/>
        <c:crossBetween val="midCat"/>
        <c:dispUnits/>
        <c:majorUnit val="1"/>
      </c:valAx>
      <c:spPr>
        <a:gradFill rotWithShape="1">
          <a:gsLst>
            <a:gs pos="0">
              <a:srgbClr val="FFCC99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4FFFF"/>
        </a:gs>
        <a:gs pos="100000">
          <a:srgbClr val="CCFF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Temperaturas Médias das Primaveras (Set, Out e Nov) na Baía do
Almirantado, I.R.George (1944-2013, exceto 1946; 69 anos de dados)</a:t>
            </a:r>
          </a:p>
        </c:rich>
      </c:tx>
      <c:layout>
        <c:manualLayout>
          <c:xMode val="factor"/>
          <c:yMode val="factor"/>
          <c:x val="0.001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125"/>
          <c:w val="0.954"/>
          <c:h val="0.849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8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Médias!$A$10:$A$79</c:f>
              <c:numCache>
                <c:ptCount val="70"/>
                <c:pt idx="0">
                  <c:v>1944</c:v>
                </c:pt>
                <c:pt idx="1">
                  <c:v>1945</c:v>
                </c:pt>
                <c:pt idx="2">
                  <c:v>1946</c:v>
                </c:pt>
                <c:pt idx="3">
                  <c:v>1947</c:v>
                </c:pt>
                <c:pt idx="4">
                  <c:v>1948</c:v>
                </c:pt>
                <c:pt idx="5">
                  <c:v>1949</c:v>
                </c:pt>
                <c:pt idx="6">
                  <c:v>1950</c:v>
                </c:pt>
                <c:pt idx="7">
                  <c:v>1951</c:v>
                </c:pt>
                <c:pt idx="8">
                  <c:v>1952</c:v>
                </c:pt>
                <c:pt idx="9">
                  <c:v>1953</c:v>
                </c:pt>
                <c:pt idx="10">
                  <c:v>1954</c:v>
                </c:pt>
                <c:pt idx="11">
                  <c:v>1955</c:v>
                </c:pt>
                <c:pt idx="12">
                  <c:v>1956</c:v>
                </c:pt>
                <c:pt idx="13">
                  <c:v>1957</c:v>
                </c:pt>
                <c:pt idx="14">
                  <c:v>1958</c:v>
                </c:pt>
                <c:pt idx="15">
                  <c:v>1959</c:v>
                </c:pt>
                <c:pt idx="16">
                  <c:v>1960</c:v>
                </c:pt>
                <c:pt idx="17">
                  <c:v>1961</c:v>
                </c:pt>
                <c:pt idx="18">
                  <c:v>1962</c:v>
                </c:pt>
                <c:pt idx="19">
                  <c:v>1963</c:v>
                </c:pt>
                <c:pt idx="20">
                  <c:v>1964</c:v>
                </c:pt>
                <c:pt idx="21">
                  <c:v>1965</c:v>
                </c:pt>
                <c:pt idx="22">
                  <c:v>1966</c:v>
                </c:pt>
                <c:pt idx="23">
                  <c:v>1967</c:v>
                </c:pt>
                <c:pt idx="24">
                  <c:v>1968</c:v>
                </c:pt>
                <c:pt idx="25">
                  <c:v>1969</c:v>
                </c:pt>
                <c:pt idx="26">
                  <c:v>1970</c:v>
                </c:pt>
                <c:pt idx="27">
                  <c:v>1971</c:v>
                </c:pt>
                <c:pt idx="28">
                  <c:v>1972</c:v>
                </c:pt>
                <c:pt idx="29">
                  <c:v>1973</c:v>
                </c:pt>
                <c:pt idx="30">
                  <c:v>1974</c:v>
                </c:pt>
                <c:pt idx="31">
                  <c:v>1975</c:v>
                </c:pt>
                <c:pt idx="32">
                  <c:v>1976</c:v>
                </c:pt>
                <c:pt idx="33">
                  <c:v>1977</c:v>
                </c:pt>
                <c:pt idx="34">
                  <c:v>1978</c:v>
                </c:pt>
                <c:pt idx="35">
                  <c:v>1979</c:v>
                </c:pt>
                <c:pt idx="36">
                  <c:v>1980</c:v>
                </c:pt>
                <c:pt idx="37">
                  <c:v>1981</c:v>
                </c:pt>
                <c:pt idx="38">
                  <c:v>1982</c:v>
                </c:pt>
                <c:pt idx="39">
                  <c:v>1983</c:v>
                </c:pt>
                <c:pt idx="40">
                  <c:v>1984</c:v>
                </c:pt>
                <c:pt idx="41">
                  <c:v>1985</c:v>
                </c:pt>
                <c:pt idx="42">
                  <c:v>1986</c:v>
                </c:pt>
                <c:pt idx="43">
                  <c:v>1987</c:v>
                </c:pt>
                <c:pt idx="44">
                  <c:v>1988</c:v>
                </c:pt>
                <c:pt idx="45">
                  <c:v>1989</c:v>
                </c:pt>
                <c:pt idx="46">
                  <c:v>1990</c:v>
                </c:pt>
                <c:pt idx="47">
                  <c:v>1991</c:v>
                </c:pt>
                <c:pt idx="48">
                  <c:v>1992</c:v>
                </c:pt>
                <c:pt idx="49">
                  <c:v>1993</c:v>
                </c:pt>
                <c:pt idx="50">
                  <c:v>1994</c:v>
                </c:pt>
                <c:pt idx="51">
                  <c:v>1995</c:v>
                </c:pt>
                <c:pt idx="52">
                  <c:v>1996</c:v>
                </c:pt>
                <c:pt idx="53">
                  <c:v>1997</c:v>
                </c:pt>
                <c:pt idx="54">
                  <c:v>1998</c:v>
                </c:pt>
                <c:pt idx="55">
                  <c:v>1999</c:v>
                </c:pt>
                <c:pt idx="56">
                  <c:v>2000</c:v>
                </c:pt>
                <c:pt idx="57">
                  <c:v>2001</c:v>
                </c:pt>
                <c:pt idx="58">
                  <c:v>2002</c:v>
                </c:pt>
                <c:pt idx="59">
                  <c:v>2003</c:v>
                </c:pt>
                <c:pt idx="60">
                  <c:v>2004</c:v>
                </c:pt>
                <c:pt idx="61">
                  <c:v>2005</c:v>
                </c:pt>
                <c:pt idx="62">
                  <c:v>2006</c:v>
                </c:pt>
                <c:pt idx="63">
                  <c:v>2007</c:v>
                </c:pt>
                <c:pt idx="64">
                  <c:v>2008</c:v>
                </c:pt>
                <c:pt idx="65">
                  <c:v>2009</c:v>
                </c:pt>
                <c:pt idx="66">
                  <c:v>2010</c:v>
                </c:pt>
                <c:pt idx="67">
                  <c:v>2011</c:v>
                </c:pt>
                <c:pt idx="68">
                  <c:v>2012</c:v>
                </c:pt>
                <c:pt idx="69">
                  <c:v>2013</c:v>
                </c:pt>
              </c:numCache>
            </c:numRef>
          </c:xVal>
          <c:yVal>
            <c:numRef>
              <c:f>Médias!$Q$10:$Q$79</c:f>
              <c:numCache>
                <c:ptCount val="70"/>
                <c:pt idx="0">
                  <c:v>-3.1</c:v>
                </c:pt>
                <c:pt idx="1">
                  <c:v>-2.8333333333333335</c:v>
                </c:pt>
                <c:pt idx="3">
                  <c:v>-2.0000000000000004</c:v>
                </c:pt>
                <c:pt idx="4">
                  <c:v>-3.1333333333333333</c:v>
                </c:pt>
                <c:pt idx="5">
                  <c:v>-3.366666666666667</c:v>
                </c:pt>
                <c:pt idx="6">
                  <c:v>-2.1</c:v>
                </c:pt>
                <c:pt idx="7">
                  <c:v>-2.933333333333333</c:v>
                </c:pt>
                <c:pt idx="8">
                  <c:v>-1.5</c:v>
                </c:pt>
                <c:pt idx="9">
                  <c:v>-2.0333333333333337</c:v>
                </c:pt>
                <c:pt idx="10">
                  <c:v>-2.9000000000000004</c:v>
                </c:pt>
                <c:pt idx="11">
                  <c:v>-1.3333333333333333</c:v>
                </c:pt>
                <c:pt idx="12">
                  <c:v>-1.4000000000000001</c:v>
                </c:pt>
                <c:pt idx="13">
                  <c:v>-2.766666666666667</c:v>
                </c:pt>
                <c:pt idx="14">
                  <c:v>-2.6666666666666665</c:v>
                </c:pt>
                <c:pt idx="15">
                  <c:v>-3.266666666666667</c:v>
                </c:pt>
                <c:pt idx="16">
                  <c:v>-1.9333333333333336</c:v>
                </c:pt>
                <c:pt idx="17">
                  <c:v>-2.1666666666666665</c:v>
                </c:pt>
                <c:pt idx="18">
                  <c:v>-0.9333333333333335</c:v>
                </c:pt>
                <c:pt idx="19">
                  <c:v>-2.966666666666667</c:v>
                </c:pt>
                <c:pt idx="20">
                  <c:v>-0.8000000000000002</c:v>
                </c:pt>
                <c:pt idx="21">
                  <c:v>-2.1666666666666665</c:v>
                </c:pt>
                <c:pt idx="22">
                  <c:v>-2.533333333333333</c:v>
                </c:pt>
                <c:pt idx="23">
                  <c:v>-2.2666666666666666</c:v>
                </c:pt>
                <c:pt idx="24">
                  <c:v>-1.7</c:v>
                </c:pt>
                <c:pt idx="25">
                  <c:v>-2.8000000000000003</c:v>
                </c:pt>
                <c:pt idx="26">
                  <c:v>-0.3666666666666667</c:v>
                </c:pt>
                <c:pt idx="27">
                  <c:v>-1.2999999999999998</c:v>
                </c:pt>
                <c:pt idx="28">
                  <c:v>-2</c:v>
                </c:pt>
                <c:pt idx="29">
                  <c:v>-1.8666666666666665</c:v>
                </c:pt>
                <c:pt idx="30">
                  <c:v>-2.066666666666667</c:v>
                </c:pt>
                <c:pt idx="31">
                  <c:v>-1.7333333333333334</c:v>
                </c:pt>
                <c:pt idx="32">
                  <c:v>-2.433333333333333</c:v>
                </c:pt>
                <c:pt idx="33">
                  <c:v>-2.9</c:v>
                </c:pt>
                <c:pt idx="34">
                  <c:v>-1.5333333333333332</c:v>
                </c:pt>
                <c:pt idx="35">
                  <c:v>-1.6000000000000003</c:v>
                </c:pt>
                <c:pt idx="36">
                  <c:v>-3.9666666666666663</c:v>
                </c:pt>
                <c:pt idx="37">
                  <c:v>-2.966666666666667</c:v>
                </c:pt>
                <c:pt idx="38">
                  <c:v>-2.4666666666666663</c:v>
                </c:pt>
                <c:pt idx="39">
                  <c:v>-1.5333333333333334</c:v>
                </c:pt>
                <c:pt idx="40">
                  <c:v>-1.1333333333333333</c:v>
                </c:pt>
                <c:pt idx="41">
                  <c:v>-0.03333333333333336</c:v>
                </c:pt>
                <c:pt idx="42">
                  <c:v>-3.4666666666666663</c:v>
                </c:pt>
                <c:pt idx="43">
                  <c:v>-3</c:v>
                </c:pt>
                <c:pt idx="44">
                  <c:v>-1.6333333333333335</c:v>
                </c:pt>
                <c:pt idx="45">
                  <c:v>-1.2333333333333334</c:v>
                </c:pt>
                <c:pt idx="46">
                  <c:v>-1.8333333333333333</c:v>
                </c:pt>
                <c:pt idx="47">
                  <c:v>-1.4666666666666668</c:v>
                </c:pt>
                <c:pt idx="48">
                  <c:v>-1.1333333333333335</c:v>
                </c:pt>
                <c:pt idx="49">
                  <c:v>-1.8333333333333333</c:v>
                </c:pt>
                <c:pt idx="50">
                  <c:v>-2.3666666666666663</c:v>
                </c:pt>
                <c:pt idx="51">
                  <c:v>-2.4</c:v>
                </c:pt>
                <c:pt idx="52">
                  <c:v>-0.9333333333333332</c:v>
                </c:pt>
                <c:pt idx="53">
                  <c:v>-4.266666666666667</c:v>
                </c:pt>
                <c:pt idx="54">
                  <c:v>-3.033333333333333</c:v>
                </c:pt>
                <c:pt idx="55">
                  <c:v>-1.8666666666666665</c:v>
                </c:pt>
                <c:pt idx="56">
                  <c:v>-2.6666666666666665</c:v>
                </c:pt>
                <c:pt idx="57">
                  <c:v>-0.6666666666666666</c:v>
                </c:pt>
                <c:pt idx="58">
                  <c:v>-3.033333333333333</c:v>
                </c:pt>
                <c:pt idx="59">
                  <c:v>-1.9333333333333333</c:v>
                </c:pt>
                <c:pt idx="60">
                  <c:v>-1.8333333333333333</c:v>
                </c:pt>
                <c:pt idx="61">
                  <c:v>-0.7000000000000001</c:v>
                </c:pt>
                <c:pt idx="62">
                  <c:v>-1.5</c:v>
                </c:pt>
                <c:pt idx="63">
                  <c:v>-2.8333333333333335</c:v>
                </c:pt>
                <c:pt idx="64">
                  <c:v>0.10000000000000002</c:v>
                </c:pt>
                <c:pt idx="65">
                  <c:v>-3.0666666666666664</c:v>
                </c:pt>
                <c:pt idx="66">
                  <c:v>-0.33333333333333326</c:v>
                </c:pt>
                <c:pt idx="67">
                  <c:v>-2.3666666666666667</c:v>
                </c:pt>
                <c:pt idx="68">
                  <c:v>-3.0666666666666664</c:v>
                </c:pt>
                <c:pt idx="69">
                  <c:v>-2.5999999999999996</c:v>
                </c:pt>
              </c:numCache>
            </c:numRef>
          </c:yVal>
          <c:smooth val="1"/>
        </c:ser>
        <c:axId val="44502739"/>
        <c:axId val="64980332"/>
      </c:scatterChart>
      <c:valAx>
        <c:axId val="44502739"/>
        <c:scaling>
          <c:orientation val="minMax"/>
          <c:max val="2014"/>
          <c:min val="194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n o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80332"/>
        <c:crossesAt val="-4.5"/>
        <c:crossBetween val="midCat"/>
        <c:dispUnits/>
        <c:majorUnit val="2"/>
      </c:valAx>
      <c:valAx>
        <c:axId val="64980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Temperaturas em ºC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02739"/>
        <c:crosses val="autoZero"/>
        <c:crossBetween val="midCat"/>
        <c:dispUnits/>
      </c:valAx>
      <c:spPr>
        <a:gradFill rotWithShape="1">
          <a:gsLst>
            <a:gs pos="0">
              <a:srgbClr val="FFCC99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AFFFF"/>
        </a:gs>
        <a:gs pos="100000">
          <a:srgbClr val="CCFF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Pressões atmosféricas médias anuais ao nivel do mar na Baía do Almirantado, I.R.George (1949-2013; 64 anos de dados)</a:t>
            </a:r>
          </a:p>
        </c:rich>
      </c:tx>
      <c:layout>
        <c:manualLayout>
          <c:xMode val="factor"/>
          <c:yMode val="factor"/>
          <c:x val="0.003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1"/>
          <c:w val="0.95475"/>
          <c:h val="0.832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3366"/>
                </a:solidFill>
                <a:prstDash val="dash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-0,0034x + 998,3
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tendência: - 0,03 hPa/década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Médias!$A$90:$A$154</c:f>
              <c:numCache>
                <c:ptCount val="65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</c:numCache>
            </c:numRef>
          </c:xVal>
          <c:yVal>
            <c:numRef>
              <c:f>Médias!$R$90:$R$154</c:f>
              <c:numCache>
                <c:ptCount val="65"/>
                <c:pt idx="0">
                  <c:v>991.4499999999999</c:v>
                </c:pt>
                <c:pt idx="1">
                  <c:v>993.2333333333335</c:v>
                </c:pt>
                <c:pt idx="2">
                  <c:v>992.65</c:v>
                </c:pt>
                <c:pt idx="3">
                  <c:v>990.7499999999999</c:v>
                </c:pt>
                <c:pt idx="4">
                  <c:v>990.725</c:v>
                </c:pt>
                <c:pt idx="5">
                  <c:v>990.7999999999998</c:v>
                </c:pt>
                <c:pt idx="6">
                  <c:v>990.5166666666665</c:v>
                </c:pt>
                <c:pt idx="7">
                  <c:v>993.9749999999999</c:v>
                </c:pt>
                <c:pt idx="8">
                  <c:v>992.3916666666665</c:v>
                </c:pt>
                <c:pt idx="9">
                  <c:v>991.0749999999999</c:v>
                </c:pt>
                <c:pt idx="10">
                  <c:v>989.8666666666667</c:v>
                </c:pt>
                <c:pt idx="11">
                  <c:v>989.0416666666666</c:v>
                </c:pt>
                <c:pt idx="12">
                  <c:v>989.475</c:v>
                </c:pt>
                <c:pt idx="13">
                  <c:v>991.441666666667</c:v>
                </c:pt>
                <c:pt idx="14">
                  <c:v>989.9250000000001</c:v>
                </c:pt>
                <c:pt idx="15">
                  <c:v>993.4083333333333</c:v>
                </c:pt>
                <c:pt idx="16">
                  <c:v>991.9333333333334</c:v>
                </c:pt>
                <c:pt idx="17">
                  <c:v>992.5</c:v>
                </c:pt>
                <c:pt idx="18">
                  <c:v>992.3916666666668</c:v>
                </c:pt>
                <c:pt idx="19">
                  <c:v>989.5666666666666</c:v>
                </c:pt>
                <c:pt idx="20">
                  <c:v>991.475</c:v>
                </c:pt>
                <c:pt idx="21">
                  <c:v>992.3583333333335</c:v>
                </c:pt>
                <c:pt idx="22">
                  <c:v>992.5916666666668</c:v>
                </c:pt>
                <c:pt idx="23">
                  <c:v>993.3750000000001</c:v>
                </c:pt>
                <c:pt idx="24">
                  <c:v>990.6</c:v>
                </c:pt>
                <c:pt idx="25">
                  <c:v>993.0750000000002</c:v>
                </c:pt>
                <c:pt idx="26">
                  <c:v>991.3249999999999</c:v>
                </c:pt>
                <c:pt idx="27">
                  <c:v>991.7083333333334</c:v>
                </c:pt>
                <c:pt idx="28">
                  <c:v>991.0916666666668</c:v>
                </c:pt>
                <c:pt idx="29">
                  <c:v>991.6750000000001</c:v>
                </c:pt>
                <c:pt idx="30">
                  <c:v>991.5</c:v>
                </c:pt>
                <c:pt idx="31">
                  <c:v>992.7166666666667</c:v>
                </c:pt>
                <c:pt idx="32">
                  <c:v>991.4</c:v>
                </c:pt>
                <c:pt idx="33">
                  <c:v>990.8416666666667</c:v>
                </c:pt>
                <c:pt idx="34">
                  <c:v>990.8166666666667</c:v>
                </c:pt>
                <c:pt idx="35">
                  <c:v>992.5833333333334</c:v>
                </c:pt>
                <c:pt idx="36">
                  <c:v>990.3833333333333</c:v>
                </c:pt>
                <c:pt idx="37">
                  <c:v>991.5999999999999</c:v>
                </c:pt>
                <c:pt idx="38">
                  <c:v>990.9499999999999</c:v>
                </c:pt>
                <c:pt idx="39">
                  <c:v>993.8083333333333</c:v>
                </c:pt>
                <c:pt idx="40">
                  <c:v>991.9583333333335</c:v>
                </c:pt>
                <c:pt idx="41">
                  <c:v>992.5999999999999</c:v>
                </c:pt>
                <c:pt idx="42">
                  <c:v>990.5500000000002</c:v>
                </c:pt>
                <c:pt idx="43">
                  <c:v>992.1666666666666</c:v>
                </c:pt>
                <c:pt idx="44">
                  <c:v>989.8416666666667</c:v>
                </c:pt>
                <c:pt idx="45">
                  <c:v>991.3000000000001</c:v>
                </c:pt>
                <c:pt idx="46">
                  <c:v>990.8166666666666</c:v>
                </c:pt>
                <c:pt idx="47">
                  <c:v>989.5833333333331</c:v>
                </c:pt>
                <c:pt idx="48">
                  <c:v>993.4916666666667</c:v>
                </c:pt>
                <c:pt idx="49">
                  <c:v>990.0250000000001</c:v>
                </c:pt>
                <c:pt idx="50">
                  <c:v>990.4</c:v>
                </c:pt>
                <c:pt idx="51">
                  <c:v>995.6166666666667</c:v>
                </c:pt>
                <c:pt idx="52">
                  <c:v>991.375</c:v>
                </c:pt>
                <c:pt idx="53">
                  <c:v>993.4083333333332</c:v>
                </c:pt>
                <c:pt idx="54">
                  <c:v>991.9</c:v>
                </c:pt>
                <c:pt idx="55">
                  <c:v>991.7833333333333</c:v>
                </c:pt>
                <c:pt idx="56">
                  <c:v>993.6583333333332</c:v>
                </c:pt>
                <c:pt idx="57">
                  <c:v>992.2083333333334</c:v>
                </c:pt>
                <c:pt idx="58">
                  <c:v>992.0500000000002</c:v>
                </c:pt>
                <c:pt idx="59">
                  <c:v>991.0545454545453</c:v>
                </c:pt>
                <c:pt idx="60">
                  <c:v>989.775</c:v>
                </c:pt>
                <c:pt idx="61">
                  <c:v>989.5833333333334</c:v>
                </c:pt>
                <c:pt idx="62">
                  <c:v>993.1999999999998</c:v>
                </c:pt>
                <c:pt idx="63">
                  <c:v>988.9666666666667</c:v>
                </c:pt>
                <c:pt idx="64">
                  <c:v>988.3666666666668</c:v>
                </c:pt>
              </c:numCache>
            </c:numRef>
          </c:yVal>
          <c:smooth val="1"/>
        </c:ser>
        <c:axId val="47952077"/>
        <c:axId val="28915510"/>
      </c:scatterChart>
      <c:valAx>
        <c:axId val="47952077"/>
        <c:scaling>
          <c:orientation val="minMax"/>
          <c:max val="2014"/>
          <c:min val="19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n o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15510"/>
        <c:crossesAt val="988"/>
        <c:crossBetween val="midCat"/>
        <c:dispUnits/>
        <c:majorUnit val="2"/>
      </c:valAx>
      <c:valAx>
        <c:axId val="28915510"/>
        <c:scaling>
          <c:orientation val="minMax"/>
          <c:min val="9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Pressão, hPa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52077"/>
        <c:crosses val="autoZero"/>
        <c:crossBetween val="midCat"/>
        <c:dispUnits/>
      </c:valAx>
      <c:spPr>
        <a:noFill/>
        <a:ln w="12700">
          <a:solidFill>
            <a:srgbClr val="003366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4FFFF"/>
        </a:gs>
        <a:gs pos="100000">
          <a:srgbClr val="CCFF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87401575" right="0.787401575" top="0.984251969" bottom="0.984251969" header="0.492125985" footer="0.492125985"/>
  <pageSetup horizontalDpi="600" verticalDpi="600" orientation="landscape" paperSize="9"/>
  <headerFooter>
    <oddHeader>&amp;LProjeto de Meteorologia Antártica - Project of Antarctic Meteorology
www.cptec.inpe.br/antartica</oddHead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0.67875</cdr:x>
      <cdr:y>0.80175</cdr:y>
    </cdr:from>
    <cdr:to>
      <cdr:x>0.9445</cdr:x>
      <cdr:y>0.80525</cdr:y>
    </cdr:to>
    <cdr:sp>
      <cdr:nvSpPr>
        <cdr:cNvPr id="1" name="Line 1"/>
        <cdr:cNvSpPr>
          <a:spLocks/>
        </cdr:cNvSpPr>
      </cdr:nvSpPr>
      <cdr:spPr>
        <a:xfrm>
          <a:off x="7543800" y="4933950"/>
          <a:ext cx="29527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0.5545</cdr:x>
      <cdr:y>0.80175</cdr:y>
    </cdr:from>
    <cdr:to>
      <cdr:x>0.6735</cdr:x>
      <cdr:y>0.80175</cdr:y>
    </cdr:to>
    <cdr:sp>
      <cdr:nvSpPr>
        <cdr:cNvPr id="2" name="Line 2"/>
        <cdr:cNvSpPr>
          <a:spLocks/>
        </cdr:cNvSpPr>
      </cdr:nvSpPr>
      <cdr:spPr>
        <a:xfrm flipV="1">
          <a:off x="6162675" y="4933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0.34375</cdr:x>
      <cdr:y>0.80175</cdr:y>
    </cdr:from>
    <cdr:to>
      <cdr:x>0.42025</cdr:x>
      <cdr:y>0.80175</cdr:y>
    </cdr:to>
    <cdr:sp>
      <cdr:nvSpPr>
        <cdr:cNvPr id="3" name="Line 3"/>
        <cdr:cNvSpPr>
          <a:spLocks/>
        </cdr:cNvSpPr>
      </cdr:nvSpPr>
      <cdr:spPr>
        <a:xfrm flipV="1">
          <a:off x="3819525" y="49339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0.1735</cdr:x>
      <cdr:y>0.80175</cdr:y>
    </cdr:from>
    <cdr:to>
      <cdr:x>0.33925</cdr:x>
      <cdr:y>0.80175</cdr:y>
    </cdr:to>
    <cdr:sp>
      <cdr:nvSpPr>
        <cdr:cNvPr id="4" name="Line 4"/>
        <cdr:cNvSpPr>
          <a:spLocks/>
        </cdr:cNvSpPr>
      </cdr:nvSpPr>
      <cdr:spPr>
        <a:xfrm flipV="1">
          <a:off x="1924050" y="49339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0.11575</cdr:x>
      <cdr:y>0.80175</cdr:y>
    </cdr:from>
    <cdr:to>
      <cdr:x>0.169</cdr:x>
      <cdr:y>0.8025</cdr:y>
    </cdr:to>
    <cdr:sp>
      <cdr:nvSpPr>
        <cdr:cNvPr id="5" name="Line 5"/>
        <cdr:cNvSpPr>
          <a:spLocks/>
        </cdr:cNvSpPr>
      </cdr:nvSpPr>
      <cdr:spPr>
        <a:xfrm flipV="1">
          <a:off x="1285875" y="4933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0.42475</cdr:x>
      <cdr:y>0.80175</cdr:y>
    </cdr:from>
    <cdr:to>
      <cdr:x>0.54825</cdr:x>
      <cdr:y>0.8025</cdr:y>
    </cdr:to>
    <cdr:sp>
      <cdr:nvSpPr>
        <cdr:cNvPr id="6" name="Line 6"/>
        <cdr:cNvSpPr>
          <a:spLocks/>
        </cdr:cNvSpPr>
      </cdr:nvSpPr>
      <cdr:spPr>
        <a:xfrm flipV="1">
          <a:off x="4724400" y="49339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0.10325</cdr:x>
      <cdr:y>0.7605</cdr:y>
    </cdr:from>
    <cdr:to>
      <cdr:x>0.99675</cdr:x>
      <cdr:y>0.80175</cdr:y>
    </cdr:to>
    <cdr:sp>
      <cdr:nvSpPr>
        <cdr:cNvPr id="7" name="Text Box 7"/>
        <cdr:cNvSpPr txBox="1">
          <a:spLocks noChangeArrowheads="1"/>
        </cdr:cNvSpPr>
      </cdr:nvSpPr>
      <cdr:spPr>
        <a:xfrm>
          <a:off x="1143000" y="4686300"/>
          <a:ext cx="9944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Deception        Base "G"           Deception  Bellingshausen      Arctowski                          Ferraz                          Bell.  </a:t>
          </a:r>
        </a:p>
      </cdr:txBody>
    </cdr:sp>
  </cdr:relSizeAnchor>
  <cdr:relSizeAnchor xmlns:cdr="http://schemas.openxmlformats.org/drawingml/2006/chartDrawing">
    <cdr:from>
      <cdr:x>0.94825</cdr:x>
      <cdr:y>0.80525</cdr:y>
    </cdr:from>
    <cdr:to>
      <cdr:x>0.98775</cdr:x>
      <cdr:y>0.80725</cdr:y>
    </cdr:to>
    <cdr:sp>
      <cdr:nvSpPr>
        <cdr:cNvPr id="8" name="Line 5"/>
        <cdr:cNvSpPr>
          <a:spLocks/>
        </cdr:cNvSpPr>
      </cdr:nvSpPr>
      <cdr:spPr>
        <a:xfrm>
          <a:off x="10544175" y="4953000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0.27325</cdr:x>
      <cdr:y>0.13225</cdr:y>
    </cdr:from>
    <cdr:to>
      <cdr:x>0.61125</cdr:x>
      <cdr:y>0.2265</cdr:y>
    </cdr:to>
    <cdr:sp>
      <cdr:nvSpPr>
        <cdr:cNvPr id="1" name="Text Box 2"/>
        <cdr:cNvSpPr txBox="1">
          <a:spLocks noChangeArrowheads="1"/>
        </cdr:cNvSpPr>
      </cdr:nvSpPr>
      <cdr:spPr>
        <a:xfrm>
          <a:off x="2524125" y="752475"/>
          <a:ext cx="31242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y = 0,0082x - 18,228
</a:t>
          </a:r>
          <a:r>
            <a:rPr lang="en-US" cap="none" sz="1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tendência: + 0,08</a:t>
          </a:r>
          <a:r>
            <a:rPr lang="en-US" cap="none" sz="1800" b="0" i="0" u="none" baseline="30000">
              <a:solidFill>
                <a:srgbClr val="00008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C/década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18</xdr:col>
      <xdr:colOff>323850</xdr:colOff>
      <xdr:row>38</xdr:row>
      <xdr:rowOff>95250</xdr:rowOff>
    </xdr:to>
    <xdr:graphicFrame>
      <xdr:nvGraphicFramePr>
        <xdr:cNvPr id="1" name="Gráfico 4"/>
        <xdr:cNvGraphicFramePr/>
      </xdr:nvGraphicFramePr>
      <xdr:xfrm>
        <a:off x="171450" y="85725"/>
        <a:ext cx="111252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5</xdr:row>
      <xdr:rowOff>161925</xdr:rowOff>
    </xdr:from>
    <xdr:to>
      <xdr:col>9</xdr:col>
      <xdr:colOff>476250</xdr:colOff>
      <xdr:row>24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00225"/>
          <a:ext cx="533400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161925</xdr:rowOff>
    </xdr:from>
    <xdr:to>
      <xdr:col>18</xdr:col>
      <xdr:colOff>304800</xdr:colOff>
      <xdr:row>24</xdr:row>
      <xdr:rowOff>38100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1800225"/>
          <a:ext cx="5181600" cy="29813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9</xdr:col>
      <xdr:colOff>523875</xdr:colOff>
      <xdr:row>44</xdr:row>
      <xdr:rowOff>19050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4905375"/>
          <a:ext cx="540067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18</xdr:col>
      <xdr:colOff>342900</xdr:colOff>
      <xdr:row>44</xdr:row>
      <xdr:rowOff>38100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4905375"/>
          <a:ext cx="521970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0.2525</cdr:x>
      <cdr:y>0.1505</cdr:y>
    </cdr:from>
    <cdr:to>
      <cdr:x>0.608</cdr:x>
      <cdr:y>0.26625</cdr:y>
    </cdr:to>
    <cdr:sp>
      <cdr:nvSpPr>
        <cdr:cNvPr id="1" name="Text Box 2"/>
        <cdr:cNvSpPr txBox="1">
          <a:spLocks noChangeArrowheads="1"/>
        </cdr:cNvSpPr>
      </cdr:nvSpPr>
      <cdr:spPr>
        <a:xfrm>
          <a:off x="2324100" y="857250"/>
          <a:ext cx="32861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y = 0,0143x - 26,721
</a:t>
          </a:r>
          <a:r>
            <a:rPr lang="en-US" cap="none" sz="1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tendência: + 0,14</a:t>
          </a:r>
          <a:r>
            <a:rPr lang="en-US" cap="none" sz="1800" b="0" i="0" u="none" baseline="30000">
              <a:solidFill>
                <a:srgbClr val="00008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C/década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0.3105</cdr:x>
      <cdr:y>0.11825</cdr:y>
    </cdr:from>
    <cdr:to>
      <cdr:x>0.61325</cdr:x>
      <cdr:y>0.21275</cdr:y>
    </cdr:to>
    <cdr:sp>
      <cdr:nvSpPr>
        <cdr:cNvPr id="1" name="Text Box 2"/>
        <cdr:cNvSpPr txBox="1">
          <a:spLocks noChangeArrowheads="1"/>
        </cdr:cNvSpPr>
      </cdr:nvSpPr>
      <cdr:spPr>
        <a:xfrm>
          <a:off x="2867025" y="676275"/>
          <a:ext cx="28003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y = 0,023x - 47,105
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tendência: + 0,23</a:t>
          </a:r>
          <a:r>
            <a:rPr lang="en-US" cap="none" sz="1600" b="1" i="0" u="none" baseline="30000">
              <a:solidFill>
                <a:srgbClr val="00008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C/década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0.132</cdr:y>
    </cdr:from>
    <cdr:to>
      <cdr:x>0.64225</cdr:x>
      <cdr:y>0.22575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752475"/>
          <a:ext cx="31051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y = 0,0349x - 75,402
</a:t>
          </a:r>
          <a:r>
            <a:rPr lang="en-US" cap="none" sz="1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tendência: + 0,35</a:t>
          </a:r>
          <a:r>
            <a:rPr lang="en-US" cap="none" sz="1800" b="0" i="0" u="none" baseline="30000">
              <a:solidFill>
                <a:srgbClr val="00008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C/década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ntartica.cptec.inpe.br/" TargetMode="External" /><Relationship Id="rId2" Type="http://schemas.openxmlformats.org/officeDocument/2006/relationships/hyperlink" Target="http://antartica.cptec.inpe.br/" TargetMode="External" /><Relationship Id="rId3" Type="http://schemas.openxmlformats.org/officeDocument/2006/relationships/hyperlink" Target="http://antartica.cptec.inpe.br/~rantar/data/resumos/climatoleacf.xls" TargetMode="External" /><Relationship Id="rId4" Type="http://schemas.openxmlformats.org/officeDocument/2006/relationships/hyperlink" Target="http://antartica.cptec.inpe.br/~rantar/biblia/Resposta_pedido_dados_Ferraz.pdf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ntartica.cptec.inpe.br/" TargetMode="External" /><Relationship Id="rId2" Type="http://schemas.openxmlformats.org/officeDocument/2006/relationships/hyperlink" Target="http://antartica.cptec.inpe.br/" TargetMode="External" /><Relationship Id="rId3" Type="http://schemas.openxmlformats.org/officeDocument/2006/relationships/hyperlink" Target="http://antartica.cptec.inpe.br/~rantar/data/resumos/climatoleacf.xls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18" width="9.140625" style="2" customWidth="1"/>
    <col min="19" max="19" width="9.140625" style="146" customWidth="1"/>
    <col min="20" max="20" width="9.140625" style="6" customWidth="1"/>
    <col min="21" max="16384" width="9.140625" style="2" customWidth="1"/>
  </cols>
  <sheetData>
    <row r="1" spans="3:15" ht="15">
      <c r="C1" s="130" t="s">
        <v>29</v>
      </c>
      <c r="D1" s="131"/>
      <c r="E1" s="131"/>
      <c r="F1" s="131"/>
      <c r="G1" s="131"/>
      <c r="H1" s="131"/>
      <c r="I1" s="131"/>
      <c r="J1" s="131"/>
      <c r="K1" s="131"/>
      <c r="L1" s="132"/>
      <c r="M1" s="133"/>
      <c r="N1" s="134"/>
      <c r="O1" s="134"/>
    </row>
    <row r="2" spans="3:15" ht="15">
      <c r="C2" s="130" t="s">
        <v>73</v>
      </c>
      <c r="D2" s="131"/>
      <c r="E2" s="131"/>
      <c r="F2" s="131"/>
      <c r="G2" s="131"/>
      <c r="H2" s="131"/>
      <c r="I2" s="131"/>
      <c r="J2" s="131"/>
      <c r="K2" s="131"/>
      <c r="L2" s="132"/>
      <c r="M2" s="133"/>
      <c r="N2" s="134"/>
      <c r="O2" s="134"/>
    </row>
    <row r="3" spans="3:15" ht="15">
      <c r="C3" s="386" t="s">
        <v>74</v>
      </c>
      <c r="D3" s="131"/>
      <c r="E3" s="131"/>
      <c r="F3" s="131"/>
      <c r="G3" s="131"/>
      <c r="H3" s="387"/>
      <c r="I3" s="132"/>
      <c r="J3" s="133"/>
      <c r="K3" s="134"/>
      <c r="L3" s="132"/>
      <c r="M3" s="133"/>
      <c r="N3" s="134"/>
      <c r="O3" s="134"/>
    </row>
    <row r="4" spans="3:15" ht="15.75">
      <c r="C4" s="136" t="s">
        <v>35</v>
      </c>
      <c r="D4" s="131"/>
      <c r="E4" s="131"/>
      <c r="F4" s="131"/>
      <c r="G4" s="131"/>
      <c r="H4" s="131"/>
      <c r="I4" s="131"/>
      <c r="J4" s="131"/>
      <c r="K4" s="131"/>
      <c r="M4" s="133"/>
      <c r="N4" s="134"/>
      <c r="O4" s="134"/>
    </row>
    <row r="5" spans="3:15" ht="15.75">
      <c r="C5" s="136" t="s">
        <v>72</v>
      </c>
      <c r="D5" s="131"/>
      <c r="E5" s="131"/>
      <c r="F5" s="131"/>
      <c r="G5" s="131"/>
      <c r="H5" s="131"/>
      <c r="I5" s="131"/>
      <c r="J5" s="131"/>
      <c r="K5" s="387" t="s">
        <v>71</v>
      </c>
      <c r="L5" s="137"/>
      <c r="M5" s="133"/>
      <c r="N5" s="134"/>
      <c r="O5" s="134"/>
    </row>
    <row r="6" ht="15.75">
      <c r="C6" s="137" t="s">
        <v>65</v>
      </c>
    </row>
    <row r="7" spans="3:24" ht="15">
      <c r="C7" s="3"/>
      <c r="D7" s="3"/>
      <c r="F7" s="4"/>
      <c r="G7" s="4"/>
      <c r="H7" s="5"/>
      <c r="V7" s="201" t="s">
        <v>32</v>
      </c>
      <c r="X7" s="7"/>
    </row>
    <row r="8" spans="3:24" ht="15.75" thickBot="1">
      <c r="C8" s="3"/>
      <c r="D8" s="3"/>
      <c r="E8" s="4"/>
      <c r="F8" s="4"/>
      <c r="G8" s="4"/>
      <c r="H8" s="5"/>
      <c r="I8" s="4" t="s">
        <v>79</v>
      </c>
      <c r="V8" s="201"/>
      <c r="X8" s="7"/>
    </row>
    <row r="9" spans="1:25" s="6" customFormat="1" ht="15" thickBot="1">
      <c r="A9" s="8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  <c r="H9" s="9" t="s">
        <v>7</v>
      </c>
      <c r="I9" s="9" t="s">
        <v>8</v>
      </c>
      <c r="J9" s="9" t="s">
        <v>9</v>
      </c>
      <c r="K9" s="9" t="s">
        <v>10</v>
      </c>
      <c r="L9" s="9" t="s">
        <v>11</v>
      </c>
      <c r="M9" s="9" t="s">
        <v>12</v>
      </c>
      <c r="N9" s="10" t="s">
        <v>13</v>
      </c>
      <c r="O9" s="11" t="s">
        <v>14</v>
      </c>
      <c r="P9" s="11" t="s">
        <v>15</v>
      </c>
      <c r="Q9" s="9" t="s">
        <v>16</v>
      </c>
      <c r="R9" s="12" t="s">
        <v>60</v>
      </c>
      <c r="S9" s="8" t="s">
        <v>0</v>
      </c>
      <c r="T9" s="230" t="s">
        <v>50</v>
      </c>
      <c r="Y9" s="2"/>
    </row>
    <row r="10" spans="1:37" s="6" customFormat="1" ht="14.25">
      <c r="A10" s="139">
        <v>1944</v>
      </c>
      <c r="B10" s="267">
        <v>1.1</v>
      </c>
      <c r="C10" s="267">
        <v>-0.1</v>
      </c>
      <c r="D10" s="268">
        <v>2.1</v>
      </c>
      <c r="E10" s="268">
        <v>0.9</v>
      </c>
      <c r="F10" s="268">
        <v>-3.9</v>
      </c>
      <c r="G10" s="268">
        <v>-7.7</v>
      </c>
      <c r="H10" s="268">
        <v>-7.1</v>
      </c>
      <c r="I10" s="268">
        <v>-7.5</v>
      </c>
      <c r="J10" s="268">
        <v>-5.8</v>
      </c>
      <c r="K10" s="268">
        <v>-3.2</v>
      </c>
      <c r="L10" s="268">
        <v>-0.3</v>
      </c>
      <c r="M10" s="268">
        <v>0.8</v>
      </c>
      <c r="N10" s="243">
        <f>AVERAGE(B10:C10)</f>
        <v>0.5</v>
      </c>
      <c r="O10" s="242">
        <f aca="true" t="shared" si="0" ref="O10:O15">AVERAGE(D10:F10)</f>
        <v>-0.3</v>
      </c>
      <c r="P10" s="242">
        <f aca="true" t="shared" si="1" ref="P10:P15">AVERAGE(G10:I10)</f>
        <v>-7.433333333333334</v>
      </c>
      <c r="Q10" s="242">
        <f aca="true" t="shared" si="2" ref="Q10:Q15">AVERAGE(J10:L10)</f>
        <v>-3.1</v>
      </c>
      <c r="R10" s="244">
        <f aca="true" t="shared" si="3" ref="R10:R15">AVERAGE(B10:M10)</f>
        <v>-2.558333333333333</v>
      </c>
      <c r="S10" s="382">
        <v>1944</v>
      </c>
      <c r="T10" s="233">
        <f>R10-R80</f>
        <v>-0.44999999999999973</v>
      </c>
      <c r="U10" s="388" t="s">
        <v>52</v>
      </c>
      <c r="V10" s="389"/>
      <c r="W10" s="39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K10" s="391"/>
    </row>
    <row r="11" spans="1:37" s="6" customFormat="1" ht="15" thickBot="1">
      <c r="A11" s="139">
        <v>1945</v>
      </c>
      <c r="B11" s="270">
        <v>1.8</v>
      </c>
      <c r="C11" s="271">
        <v>3.4</v>
      </c>
      <c r="D11" s="271">
        <v>-0.1</v>
      </c>
      <c r="E11" s="271">
        <v>-3.9</v>
      </c>
      <c r="F11" s="271">
        <v>-5</v>
      </c>
      <c r="G11" s="271">
        <v>-10.9</v>
      </c>
      <c r="H11" s="271">
        <v>-12.5</v>
      </c>
      <c r="I11" s="271">
        <v>-10.2</v>
      </c>
      <c r="J11" s="271">
        <v>-4.9</v>
      </c>
      <c r="K11" s="271">
        <v>-1.7</v>
      </c>
      <c r="L11" s="271">
        <v>-1.9</v>
      </c>
      <c r="M11" s="272">
        <v>1.1</v>
      </c>
      <c r="N11" s="243">
        <f>AVERAGE(M10,B11:C11)</f>
        <v>2</v>
      </c>
      <c r="O11" s="256">
        <f t="shared" si="0"/>
        <v>-3</v>
      </c>
      <c r="P11" s="256">
        <f t="shared" si="1"/>
        <v>-11.199999999999998</v>
      </c>
      <c r="Q11" s="256">
        <f t="shared" si="2"/>
        <v>-2.8333333333333335</v>
      </c>
      <c r="R11" s="264">
        <f t="shared" si="3"/>
        <v>-3.733333333333333</v>
      </c>
      <c r="S11" s="139">
        <v>1945</v>
      </c>
      <c r="T11" s="277">
        <f>R11-R80</f>
        <v>-1.6249999999999996</v>
      </c>
      <c r="U11" s="202" t="s">
        <v>58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K11" s="391"/>
    </row>
    <row r="12" spans="1:37" s="6" customFormat="1" ht="15" thickBot="1">
      <c r="A12" s="18">
        <v>1946</v>
      </c>
      <c r="B12" s="261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2"/>
      <c r="N12" s="258"/>
      <c r="O12" s="265"/>
      <c r="P12" s="265"/>
      <c r="Q12" s="265"/>
      <c r="R12" s="266"/>
      <c r="S12" s="18">
        <v>1946</v>
      </c>
      <c r="T12" s="384"/>
      <c r="U12" s="205" t="s">
        <v>54</v>
      </c>
      <c r="V12" s="2"/>
      <c r="W12" s="2"/>
      <c r="X12" s="2"/>
      <c r="Y12" s="7"/>
      <c r="Z12" s="2"/>
      <c r="AA12" s="2"/>
      <c r="AB12" s="2"/>
      <c r="AC12" s="2"/>
      <c r="AD12" s="7"/>
      <c r="AE12" s="7"/>
      <c r="AF12" s="7"/>
      <c r="AG12" s="7"/>
      <c r="AK12" s="391"/>
    </row>
    <row r="13" spans="1:37" s="6" customFormat="1" ht="15" thickBot="1">
      <c r="A13" s="235">
        <v>1947</v>
      </c>
      <c r="B13" s="268">
        <v>1.1</v>
      </c>
      <c r="C13" s="268">
        <v>2.2</v>
      </c>
      <c r="D13" s="269">
        <v>1.5</v>
      </c>
      <c r="E13" s="269">
        <v>-1.4</v>
      </c>
      <c r="F13" s="269">
        <v>-4.1</v>
      </c>
      <c r="G13" s="269">
        <v>-6.5</v>
      </c>
      <c r="H13" s="269">
        <v>-5.2</v>
      </c>
      <c r="I13" s="269">
        <v>-5.5</v>
      </c>
      <c r="J13" s="269">
        <v>-4.7</v>
      </c>
      <c r="K13" s="269">
        <v>-2.1</v>
      </c>
      <c r="L13" s="269">
        <v>0.8</v>
      </c>
      <c r="M13" s="263">
        <v>0.1</v>
      </c>
      <c r="N13" s="274">
        <f>AVERAGE(B13:C13)</f>
        <v>1.6500000000000001</v>
      </c>
      <c r="O13" s="275">
        <f t="shared" si="0"/>
        <v>-1.3333333333333333</v>
      </c>
      <c r="P13" s="275">
        <f t="shared" si="1"/>
        <v>-5.733333333333333</v>
      </c>
      <c r="Q13" s="275">
        <f t="shared" si="2"/>
        <v>-2.0000000000000004</v>
      </c>
      <c r="R13" s="276">
        <f t="shared" si="3"/>
        <v>-1.9833333333333332</v>
      </c>
      <c r="S13" s="235">
        <v>1947</v>
      </c>
      <c r="T13" s="278">
        <f>R13-R80</f>
        <v>0.12500000000000022</v>
      </c>
      <c r="U13" s="205" t="s">
        <v>48</v>
      </c>
      <c r="Y13" s="2"/>
      <c r="AK13" s="391"/>
    </row>
    <row r="14" spans="1:37" s="6" customFormat="1" ht="15" thickBot="1">
      <c r="A14" s="139">
        <v>1948</v>
      </c>
      <c r="B14" s="270">
        <v>1.8</v>
      </c>
      <c r="C14" s="272">
        <v>0.5</v>
      </c>
      <c r="D14" s="14">
        <v>0</v>
      </c>
      <c r="E14" s="14">
        <v>-2.6</v>
      </c>
      <c r="F14" s="14">
        <v>-3.7</v>
      </c>
      <c r="G14" s="14">
        <v>-4.5</v>
      </c>
      <c r="H14" s="14">
        <v>-11.4</v>
      </c>
      <c r="I14" s="14">
        <v>-8.9</v>
      </c>
      <c r="J14" s="14">
        <v>-4.5</v>
      </c>
      <c r="K14" s="14">
        <v>-1.3</v>
      </c>
      <c r="L14" s="14">
        <v>-3.6</v>
      </c>
      <c r="M14" s="14">
        <v>0.3</v>
      </c>
      <c r="N14" s="22">
        <f aca="true" t="shared" si="4" ref="N14:N34">AVERAGE(M13,B14:C14)</f>
        <v>0.8000000000000002</v>
      </c>
      <c r="O14" s="80">
        <f t="shared" si="0"/>
        <v>-2.1</v>
      </c>
      <c r="P14" s="80">
        <f t="shared" si="1"/>
        <v>-8.266666666666667</v>
      </c>
      <c r="Q14" s="80">
        <f t="shared" si="2"/>
        <v>-3.1333333333333333</v>
      </c>
      <c r="R14" s="273">
        <f t="shared" si="3"/>
        <v>-3.158333333333333</v>
      </c>
      <c r="S14" s="139">
        <v>1948</v>
      </c>
      <c r="T14" s="233">
        <f>R14-R80</f>
        <v>-1.0499999999999998</v>
      </c>
      <c r="Y14" s="2"/>
      <c r="AK14" s="391"/>
    </row>
    <row r="15" spans="1:37" s="6" customFormat="1" ht="12.75">
      <c r="A15" s="138">
        <v>1949</v>
      </c>
      <c r="B15" s="15">
        <v>1.1</v>
      </c>
      <c r="C15" s="16">
        <v>-1.1</v>
      </c>
      <c r="D15" s="19">
        <v>-1.1</v>
      </c>
      <c r="E15" s="19">
        <v>-6.4</v>
      </c>
      <c r="F15" s="19">
        <v>-3.8</v>
      </c>
      <c r="G15" s="19">
        <v>-9.1</v>
      </c>
      <c r="H15" s="19">
        <v>-9.1</v>
      </c>
      <c r="I15" s="19">
        <v>-8.9</v>
      </c>
      <c r="J15" s="19">
        <v>-6.4</v>
      </c>
      <c r="K15" s="19">
        <v>-2.2</v>
      </c>
      <c r="L15" s="19">
        <v>-1.5</v>
      </c>
      <c r="M15" s="19">
        <v>1</v>
      </c>
      <c r="N15" s="22">
        <f t="shared" si="4"/>
        <v>0.10000000000000002</v>
      </c>
      <c r="O15" s="21">
        <f t="shared" si="0"/>
        <v>-3.766666666666667</v>
      </c>
      <c r="P15" s="21">
        <f t="shared" si="1"/>
        <v>-9.033333333333333</v>
      </c>
      <c r="Q15" s="21">
        <f t="shared" si="2"/>
        <v>-3.366666666666667</v>
      </c>
      <c r="R15" s="215">
        <f t="shared" si="3"/>
        <v>-3.9583333333333335</v>
      </c>
      <c r="S15" s="138">
        <v>1949</v>
      </c>
      <c r="T15" s="233">
        <f>R15-R80</f>
        <v>-1.85</v>
      </c>
      <c r="Y15" s="2"/>
      <c r="AK15" s="391"/>
    </row>
    <row r="16" spans="1:37" s="24" customFormat="1" ht="12.75">
      <c r="A16" s="139">
        <v>1950</v>
      </c>
      <c r="B16" s="21">
        <v>0.8</v>
      </c>
      <c r="C16" s="21">
        <v>0.1</v>
      </c>
      <c r="D16" s="21">
        <v>1.1</v>
      </c>
      <c r="E16" s="21">
        <v>-4</v>
      </c>
      <c r="F16" s="21">
        <v>-8.6</v>
      </c>
      <c r="G16" s="21">
        <v>-7.4</v>
      </c>
      <c r="H16" s="21">
        <v>-10.1</v>
      </c>
      <c r="I16" s="21">
        <v>-10.1</v>
      </c>
      <c r="J16" s="21">
        <v>-4.1</v>
      </c>
      <c r="K16" s="21">
        <v>-1.8</v>
      </c>
      <c r="L16" s="21">
        <v>-0.4</v>
      </c>
      <c r="M16" s="21">
        <v>1.8</v>
      </c>
      <c r="N16" s="22">
        <f t="shared" si="4"/>
        <v>0.6333333333333334</v>
      </c>
      <c r="O16" s="21">
        <f>AVERAGE(D16:F16)</f>
        <v>-3.8333333333333335</v>
      </c>
      <c r="P16" s="21">
        <f>AVERAGE(G16:I16)</f>
        <v>-9.200000000000001</v>
      </c>
      <c r="Q16" s="21">
        <f>AVERAGE(J16:L16)</f>
        <v>-2.1</v>
      </c>
      <c r="R16" s="215">
        <f>AVERAGE(B16:M16)</f>
        <v>-3.5583333333333336</v>
      </c>
      <c r="S16" s="139">
        <v>1950</v>
      </c>
      <c r="T16" s="233">
        <f>R16-R80</f>
        <v>-1.4500000000000002</v>
      </c>
      <c r="Y16" s="25"/>
      <c r="AK16" s="391"/>
    </row>
    <row r="17" spans="1:37" ht="12.75">
      <c r="A17" s="234">
        <v>1951</v>
      </c>
      <c r="B17" s="26">
        <v>0.7</v>
      </c>
      <c r="C17" s="26">
        <v>1.9</v>
      </c>
      <c r="D17" s="26">
        <v>1.1</v>
      </c>
      <c r="E17" s="26">
        <v>1.9</v>
      </c>
      <c r="F17" s="26">
        <v>-2.5</v>
      </c>
      <c r="G17" s="26">
        <v>-5.1</v>
      </c>
      <c r="H17" s="26">
        <v>-6.6</v>
      </c>
      <c r="I17" s="26">
        <v>-4.8</v>
      </c>
      <c r="J17" s="26">
        <v>-5.1</v>
      </c>
      <c r="K17" s="26">
        <v>-2.3</v>
      </c>
      <c r="L17" s="26">
        <v>-1.4</v>
      </c>
      <c r="M17" s="26">
        <v>2.1</v>
      </c>
      <c r="N17" s="22">
        <f t="shared" si="4"/>
        <v>1.4666666666666668</v>
      </c>
      <c r="O17" s="16">
        <f>AVERAGE(D17:F17)</f>
        <v>0.16666666666666666</v>
      </c>
      <c r="P17" s="16">
        <f>AVERAGE(G17:I17)</f>
        <v>-5.5</v>
      </c>
      <c r="Q17" s="16">
        <f>AVERAGE(J17:L17)</f>
        <v>-2.933333333333333</v>
      </c>
      <c r="R17" s="214">
        <f>AVERAGE(B17:M17)</f>
        <v>-1.6749999999999998</v>
      </c>
      <c r="S17" s="234">
        <v>1951</v>
      </c>
      <c r="T17" s="232">
        <f>R17-R80</f>
        <v>0.43333333333333357</v>
      </c>
      <c r="U17" s="6"/>
      <c r="Y17" s="6"/>
      <c r="AK17" s="391"/>
    </row>
    <row r="18" spans="1:37" s="20" customFormat="1" ht="12.75">
      <c r="A18" s="139">
        <v>1952</v>
      </c>
      <c r="B18" s="27">
        <v>2.2</v>
      </c>
      <c r="C18" s="27">
        <v>1.9</v>
      </c>
      <c r="D18" s="27">
        <v>-2.1</v>
      </c>
      <c r="E18" s="27">
        <v>-3.3</v>
      </c>
      <c r="F18" s="27">
        <v>-8.6</v>
      </c>
      <c r="G18" s="27">
        <v>-4.8</v>
      </c>
      <c r="H18" s="27">
        <v>-7.3</v>
      </c>
      <c r="I18" s="27">
        <v>-4.5</v>
      </c>
      <c r="J18" s="27">
        <v>-1.8</v>
      </c>
      <c r="K18" s="27">
        <v>-2.2</v>
      </c>
      <c r="L18" s="27">
        <v>-0.5</v>
      </c>
      <c r="M18" s="27">
        <v>0.3</v>
      </c>
      <c r="N18" s="22">
        <f t="shared" si="4"/>
        <v>2.066666666666667</v>
      </c>
      <c r="O18" s="21">
        <f aca="true" t="shared" si="5" ref="O18:O42">AVERAGE(D18:F18)</f>
        <v>-4.666666666666667</v>
      </c>
      <c r="P18" s="21">
        <f aca="true" t="shared" si="6" ref="P18:P42">AVERAGE(G18:I18)</f>
        <v>-5.533333333333334</v>
      </c>
      <c r="Q18" s="21">
        <f aca="true" t="shared" si="7" ref="Q18:Q42">AVERAGE(J18:L18)</f>
        <v>-1.5</v>
      </c>
      <c r="R18" s="215">
        <f aca="true" t="shared" si="8" ref="R18:R42">AVERAGE(B18:M18)</f>
        <v>-2.558333333333333</v>
      </c>
      <c r="S18" s="139">
        <v>1952</v>
      </c>
      <c r="T18" s="233">
        <f>R18-R80</f>
        <v>-0.44999999999999973</v>
      </c>
      <c r="U18" s="392" t="s">
        <v>41</v>
      </c>
      <c r="V18" s="392"/>
      <c r="W18" s="392"/>
      <c r="AK18" s="391"/>
    </row>
    <row r="19" spans="1:37" ht="12.75">
      <c r="A19" s="138">
        <v>1953</v>
      </c>
      <c r="B19" s="26">
        <v>0.7</v>
      </c>
      <c r="C19" s="26">
        <v>0.7</v>
      </c>
      <c r="D19" s="26">
        <v>-0.7</v>
      </c>
      <c r="E19" s="26">
        <v>-4.8</v>
      </c>
      <c r="F19" s="26">
        <v>-6.2</v>
      </c>
      <c r="G19" s="26">
        <v>-7.4</v>
      </c>
      <c r="H19" s="26">
        <v>-6.3</v>
      </c>
      <c r="I19" s="26">
        <v>-3.9</v>
      </c>
      <c r="J19" s="26">
        <v>-3.3</v>
      </c>
      <c r="K19" s="26">
        <v>-2.6</v>
      </c>
      <c r="L19" s="26">
        <v>-0.2</v>
      </c>
      <c r="M19" s="26">
        <v>2.1</v>
      </c>
      <c r="N19" s="15">
        <f t="shared" si="4"/>
        <v>0.5666666666666667</v>
      </c>
      <c r="O19" s="16">
        <f t="shared" si="5"/>
        <v>-3.9</v>
      </c>
      <c r="P19" s="16">
        <f t="shared" si="6"/>
        <v>-5.866666666666666</v>
      </c>
      <c r="Q19" s="16">
        <f t="shared" si="7"/>
        <v>-2.0333333333333337</v>
      </c>
      <c r="R19" s="214">
        <f t="shared" si="8"/>
        <v>-2.6583333333333337</v>
      </c>
      <c r="S19" s="138">
        <v>1953</v>
      </c>
      <c r="T19" s="231">
        <f>R19-R80</f>
        <v>-0.5500000000000003</v>
      </c>
      <c r="U19" s="202" t="s">
        <v>34</v>
      </c>
      <c r="Y19" s="7"/>
      <c r="AK19" s="391"/>
    </row>
    <row r="20" spans="1:37" s="20" customFormat="1" ht="12.75">
      <c r="A20" s="139">
        <v>1954</v>
      </c>
      <c r="B20" s="27">
        <v>0.7</v>
      </c>
      <c r="C20" s="27">
        <v>1.6</v>
      </c>
      <c r="D20" s="27">
        <v>-0.5</v>
      </c>
      <c r="E20" s="27">
        <v>0</v>
      </c>
      <c r="F20" s="27">
        <v>-2.6</v>
      </c>
      <c r="G20" s="27">
        <v>-7.3</v>
      </c>
      <c r="H20" s="27">
        <v>-10.2</v>
      </c>
      <c r="I20" s="27">
        <v>-14</v>
      </c>
      <c r="J20" s="27">
        <v>-7.9</v>
      </c>
      <c r="K20" s="27">
        <v>-0.8</v>
      </c>
      <c r="L20" s="27">
        <v>0</v>
      </c>
      <c r="M20" s="27">
        <v>1</v>
      </c>
      <c r="N20" s="22">
        <f t="shared" si="4"/>
        <v>1.4666666666666668</v>
      </c>
      <c r="O20" s="21">
        <f t="shared" si="5"/>
        <v>-1.0333333333333334</v>
      </c>
      <c r="P20" s="21">
        <f t="shared" si="6"/>
        <v>-10.5</v>
      </c>
      <c r="Q20" s="21">
        <f t="shared" si="7"/>
        <v>-2.9000000000000004</v>
      </c>
      <c r="R20" s="215">
        <f t="shared" si="8"/>
        <v>-3.3333333333333326</v>
      </c>
      <c r="S20" s="139">
        <v>1954</v>
      </c>
      <c r="T20" s="233">
        <f>R20-R80</f>
        <v>-1.2249999999999992</v>
      </c>
      <c r="U20" s="205" t="s">
        <v>17</v>
      </c>
      <c r="AK20" s="391"/>
    </row>
    <row r="21" spans="1:37" ht="12.75">
      <c r="A21" s="234">
        <v>1955</v>
      </c>
      <c r="B21" s="26">
        <v>2.9</v>
      </c>
      <c r="C21" s="26">
        <v>2.9</v>
      </c>
      <c r="D21" s="26">
        <v>-0.2</v>
      </c>
      <c r="E21" s="26">
        <v>-0.9</v>
      </c>
      <c r="F21" s="26">
        <v>-1.8</v>
      </c>
      <c r="G21" s="26">
        <v>-3.7</v>
      </c>
      <c r="H21" s="26">
        <v>-4</v>
      </c>
      <c r="I21" s="26">
        <v>-4.5</v>
      </c>
      <c r="J21" s="26">
        <v>-1.7</v>
      </c>
      <c r="K21" s="26">
        <v>-0.8</v>
      </c>
      <c r="L21" s="26">
        <v>-1.5</v>
      </c>
      <c r="M21" s="26">
        <v>-0.7</v>
      </c>
      <c r="N21" s="15">
        <f t="shared" si="4"/>
        <v>2.2666666666666666</v>
      </c>
      <c r="O21" s="16">
        <f t="shared" si="5"/>
        <v>-0.9666666666666668</v>
      </c>
      <c r="P21" s="16">
        <f t="shared" si="6"/>
        <v>-4.066666666666666</v>
      </c>
      <c r="Q21" s="16">
        <f t="shared" si="7"/>
        <v>-1.3333333333333333</v>
      </c>
      <c r="R21" s="214">
        <f t="shared" si="8"/>
        <v>-1.1666666666666667</v>
      </c>
      <c r="S21" s="234">
        <v>1955</v>
      </c>
      <c r="T21" s="232">
        <f>R21-R80</f>
        <v>0.9416666666666667</v>
      </c>
      <c r="U21" s="205" t="s">
        <v>48</v>
      </c>
      <c r="Y21" s="7"/>
      <c r="AK21" s="391"/>
    </row>
    <row r="22" spans="1:37" s="20" customFormat="1" ht="12.75">
      <c r="A22" s="235">
        <v>1956</v>
      </c>
      <c r="B22" s="27">
        <v>1.1</v>
      </c>
      <c r="C22" s="27">
        <v>1.1</v>
      </c>
      <c r="D22" s="27">
        <v>0.9</v>
      </c>
      <c r="E22" s="27">
        <v>-0.1</v>
      </c>
      <c r="F22" s="27">
        <v>-3.5</v>
      </c>
      <c r="G22" s="27">
        <v>-1.4</v>
      </c>
      <c r="H22" s="27">
        <v>-3.8</v>
      </c>
      <c r="I22" s="27">
        <v>-2.4</v>
      </c>
      <c r="J22" s="27">
        <v>-3.4</v>
      </c>
      <c r="K22" s="27">
        <v>-1.4</v>
      </c>
      <c r="L22" s="27">
        <v>0.6</v>
      </c>
      <c r="M22" s="27">
        <v>0</v>
      </c>
      <c r="N22" s="22">
        <f t="shared" si="4"/>
        <v>0.5000000000000001</v>
      </c>
      <c r="O22" s="21">
        <f t="shared" si="5"/>
        <v>-0.9</v>
      </c>
      <c r="P22" s="21">
        <f t="shared" si="6"/>
        <v>-2.533333333333333</v>
      </c>
      <c r="Q22" s="21">
        <f t="shared" si="7"/>
        <v>-1.4000000000000001</v>
      </c>
      <c r="R22" s="215">
        <f t="shared" si="8"/>
        <v>-1.0250000000000001</v>
      </c>
      <c r="S22" s="235">
        <v>1956</v>
      </c>
      <c r="T22" s="237">
        <f>R22-R80</f>
        <v>1.0833333333333333</v>
      </c>
      <c r="U22" s="24"/>
      <c r="AK22" s="391"/>
    </row>
    <row r="23" spans="1:37" ht="12.75">
      <c r="A23" s="138">
        <v>1957</v>
      </c>
      <c r="B23" s="26">
        <v>1.1</v>
      </c>
      <c r="C23" s="26">
        <v>2.8</v>
      </c>
      <c r="D23" s="26">
        <v>1.6</v>
      </c>
      <c r="E23" s="26">
        <v>0.8</v>
      </c>
      <c r="F23" s="26">
        <v>-2.8</v>
      </c>
      <c r="G23" s="26">
        <v>-8.6</v>
      </c>
      <c r="H23" s="26">
        <v>-7.9</v>
      </c>
      <c r="I23" s="26">
        <v>-8.4</v>
      </c>
      <c r="J23" s="26">
        <v>-2.4</v>
      </c>
      <c r="K23" s="26">
        <v>-5.9</v>
      </c>
      <c r="L23" s="26">
        <v>0</v>
      </c>
      <c r="M23" s="26">
        <v>-0.6</v>
      </c>
      <c r="N23" s="15">
        <f t="shared" si="4"/>
        <v>1.3</v>
      </c>
      <c r="O23" s="16">
        <f t="shared" si="5"/>
        <v>-0.13333333333333316</v>
      </c>
      <c r="P23" s="16">
        <f t="shared" si="6"/>
        <v>-8.299999999999999</v>
      </c>
      <c r="Q23" s="16">
        <f t="shared" si="7"/>
        <v>-2.766666666666667</v>
      </c>
      <c r="R23" s="214">
        <f t="shared" si="8"/>
        <v>-2.525</v>
      </c>
      <c r="S23" s="138">
        <v>1957</v>
      </c>
      <c r="T23" s="231">
        <f>R23-R80</f>
        <v>-0.4166666666666665</v>
      </c>
      <c r="U23" s="6"/>
      <c r="Y23" s="6"/>
      <c r="AK23" s="391"/>
    </row>
    <row r="24" spans="1:37" s="20" customFormat="1" ht="12.75">
      <c r="A24" s="139">
        <v>1958</v>
      </c>
      <c r="B24" s="27">
        <v>1.8</v>
      </c>
      <c r="C24" s="27">
        <v>0.1</v>
      </c>
      <c r="D24" s="27">
        <v>0.4</v>
      </c>
      <c r="E24" s="27">
        <v>-1.4</v>
      </c>
      <c r="F24" s="27">
        <v>-7.2</v>
      </c>
      <c r="G24" s="27">
        <v>-12</v>
      </c>
      <c r="H24" s="27">
        <v>-12.9</v>
      </c>
      <c r="I24" s="27">
        <v>-9.1</v>
      </c>
      <c r="J24" s="27">
        <v>-6.9</v>
      </c>
      <c r="K24" s="27">
        <v>-1.7</v>
      </c>
      <c r="L24" s="27">
        <v>0.6</v>
      </c>
      <c r="M24" s="27">
        <v>-0.4</v>
      </c>
      <c r="N24" s="22">
        <f t="shared" si="4"/>
        <v>0.4333333333333334</v>
      </c>
      <c r="O24" s="21">
        <f t="shared" si="5"/>
        <v>-2.733333333333333</v>
      </c>
      <c r="P24" s="21">
        <f t="shared" si="6"/>
        <v>-11.333333333333334</v>
      </c>
      <c r="Q24" s="21">
        <f t="shared" si="7"/>
        <v>-2.6666666666666665</v>
      </c>
      <c r="R24" s="215">
        <f t="shared" si="8"/>
        <v>-4.058333333333334</v>
      </c>
      <c r="S24" s="139">
        <v>1958</v>
      </c>
      <c r="T24" s="233">
        <f>R24-R80</f>
        <v>-1.9500000000000002</v>
      </c>
      <c r="U24" s="24"/>
      <c r="Y24" s="24"/>
      <c r="AK24" s="391"/>
    </row>
    <row r="25" spans="1:37" s="20" customFormat="1" ht="12.75">
      <c r="A25" s="139">
        <v>1959</v>
      </c>
      <c r="B25" s="27">
        <v>0</v>
      </c>
      <c r="C25" s="27">
        <v>-1.4</v>
      </c>
      <c r="D25" s="27">
        <v>-0.3</v>
      </c>
      <c r="E25" s="27">
        <v>-5.9</v>
      </c>
      <c r="F25" s="27">
        <v>-6.7</v>
      </c>
      <c r="G25" s="27">
        <v>-6.9</v>
      </c>
      <c r="H25" s="27">
        <v>-12.7</v>
      </c>
      <c r="I25" s="27">
        <v>-9.9</v>
      </c>
      <c r="J25" s="27">
        <v>-5.7</v>
      </c>
      <c r="K25" s="27">
        <v>-2.2</v>
      </c>
      <c r="L25" s="27">
        <v>-1.9</v>
      </c>
      <c r="M25" s="27">
        <v>0.5</v>
      </c>
      <c r="N25" s="22">
        <f t="shared" si="4"/>
        <v>-0.6</v>
      </c>
      <c r="O25" s="21">
        <f t="shared" si="5"/>
        <v>-4.3</v>
      </c>
      <c r="P25" s="21">
        <f t="shared" si="6"/>
        <v>-9.833333333333334</v>
      </c>
      <c r="Q25" s="21">
        <f t="shared" si="7"/>
        <v>-3.266666666666667</v>
      </c>
      <c r="R25" s="215">
        <f t="shared" si="8"/>
        <v>-4.425000000000001</v>
      </c>
      <c r="S25" s="139">
        <v>1959</v>
      </c>
      <c r="T25" s="231">
        <f>R25-R80</f>
        <v>-2.3166666666666673</v>
      </c>
      <c r="U25" s="24"/>
      <c r="AK25" s="391"/>
    </row>
    <row r="26" spans="1:37" ht="13.5" thickBot="1">
      <c r="A26" s="280">
        <v>1960</v>
      </c>
      <c r="B26" s="26">
        <v>1.9</v>
      </c>
      <c r="C26" s="26">
        <v>2.8</v>
      </c>
      <c r="D26" s="26">
        <v>1.6</v>
      </c>
      <c r="E26" s="26">
        <v>-3.9</v>
      </c>
      <c r="F26" s="26">
        <v>-5.1</v>
      </c>
      <c r="G26" s="26">
        <v>-5.4</v>
      </c>
      <c r="H26" s="26">
        <v>-6.4</v>
      </c>
      <c r="I26" s="26">
        <v>-5.4</v>
      </c>
      <c r="J26" s="26">
        <v>-2.2</v>
      </c>
      <c r="K26" s="26">
        <v>-2</v>
      </c>
      <c r="L26" s="26">
        <v>-1.6</v>
      </c>
      <c r="M26" s="26">
        <v>0.6</v>
      </c>
      <c r="N26" s="15">
        <f t="shared" si="4"/>
        <v>1.7333333333333332</v>
      </c>
      <c r="O26" s="16">
        <f t="shared" si="5"/>
        <v>-2.4666666666666663</v>
      </c>
      <c r="P26" s="16">
        <f t="shared" si="6"/>
        <v>-5.733333333333334</v>
      </c>
      <c r="Q26" s="16">
        <f t="shared" si="7"/>
        <v>-1.9333333333333336</v>
      </c>
      <c r="R26" s="214">
        <f t="shared" si="8"/>
        <v>-2.091666666666667</v>
      </c>
      <c r="S26" s="280">
        <v>1960</v>
      </c>
      <c r="T26" s="279">
        <f>R26-R80</f>
        <v>0.016666666666666607</v>
      </c>
      <c r="U26" s="6"/>
      <c r="Y26" s="7"/>
      <c r="AK26" s="391"/>
    </row>
    <row r="27" spans="1:37" s="179" customFormat="1" ht="12.75">
      <c r="A27" s="198">
        <v>1961</v>
      </c>
      <c r="B27" s="238">
        <v>2.1</v>
      </c>
      <c r="C27" s="239">
        <v>1.2</v>
      </c>
      <c r="D27" s="239">
        <v>-0.7</v>
      </c>
      <c r="E27" s="239">
        <v>-2.7</v>
      </c>
      <c r="F27" s="239">
        <v>-5.9</v>
      </c>
      <c r="G27" s="239">
        <v>-8.8</v>
      </c>
      <c r="H27" s="239">
        <v>-7.8</v>
      </c>
      <c r="I27" s="239">
        <v>-8.5</v>
      </c>
      <c r="J27" s="239">
        <v>-3.4</v>
      </c>
      <c r="K27" s="239">
        <v>-2.1</v>
      </c>
      <c r="L27" s="239">
        <v>-1</v>
      </c>
      <c r="M27" s="240">
        <v>0.9</v>
      </c>
      <c r="N27" s="238">
        <f t="shared" si="4"/>
        <v>1.3</v>
      </c>
      <c r="O27" s="239">
        <f t="shared" si="5"/>
        <v>-3.1</v>
      </c>
      <c r="P27" s="239">
        <f t="shared" si="6"/>
        <v>-8.366666666666667</v>
      </c>
      <c r="Q27" s="239">
        <f t="shared" si="7"/>
        <v>-2.1666666666666665</v>
      </c>
      <c r="R27" s="241">
        <f t="shared" si="8"/>
        <v>-3.0583333333333336</v>
      </c>
      <c r="S27" s="198">
        <v>1961</v>
      </c>
      <c r="T27" s="231">
        <f>R27-R80</f>
        <v>-0.9500000000000002</v>
      </c>
      <c r="U27" s="393" t="s">
        <v>52</v>
      </c>
      <c r="V27" s="247"/>
      <c r="W27" s="247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6"/>
      <c r="AK27" s="391"/>
    </row>
    <row r="28" spans="1:37" s="20" customFormat="1" ht="12.75">
      <c r="A28" s="235">
        <v>1962</v>
      </c>
      <c r="B28" s="242">
        <v>2.4</v>
      </c>
      <c r="C28" s="242">
        <v>1.8</v>
      </c>
      <c r="D28" s="242">
        <v>0</v>
      </c>
      <c r="E28" s="242">
        <v>0.4</v>
      </c>
      <c r="F28" s="242">
        <v>-1.4</v>
      </c>
      <c r="G28" s="242">
        <v>-3.5</v>
      </c>
      <c r="H28" s="242">
        <v>-3.6</v>
      </c>
      <c r="I28" s="242">
        <v>-3.6</v>
      </c>
      <c r="J28" s="242">
        <v>-2.1</v>
      </c>
      <c r="K28" s="242">
        <v>-0.2</v>
      </c>
      <c r="L28" s="242">
        <v>-0.5</v>
      </c>
      <c r="M28" s="242">
        <v>1.6</v>
      </c>
      <c r="N28" s="243">
        <f t="shared" si="4"/>
        <v>1.7</v>
      </c>
      <c r="O28" s="242">
        <f t="shared" si="5"/>
        <v>-0.3333333333333333</v>
      </c>
      <c r="P28" s="242">
        <f t="shared" si="6"/>
        <v>-3.5666666666666664</v>
      </c>
      <c r="Q28" s="242">
        <f t="shared" si="7"/>
        <v>-0.9333333333333335</v>
      </c>
      <c r="R28" s="244">
        <f t="shared" si="8"/>
        <v>-0.725</v>
      </c>
      <c r="S28" s="235">
        <v>1962</v>
      </c>
      <c r="T28" s="237">
        <f>R28-R80</f>
        <v>1.3833333333333333</v>
      </c>
      <c r="U28" s="202" t="s">
        <v>53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6"/>
      <c r="AK28" s="391"/>
    </row>
    <row r="29" spans="1:37" s="7" customFormat="1" ht="12.75">
      <c r="A29" s="234">
        <v>1963</v>
      </c>
      <c r="B29" s="245">
        <v>2.3</v>
      </c>
      <c r="C29" s="245">
        <v>2.3</v>
      </c>
      <c r="D29" s="245">
        <v>-0.3</v>
      </c>
      <c r="E29" s="245">
        <v>-2.3</v>
      </c>
      <c r="F29" s="245">
        <v>-2</v>
      </c>
      <c r="G29" s="245">
        <v>-4</v>
      </c>
      <c r="H29" s="245">
        <v>-4.6</v>
      </c>
      <c r="I29" s="245">
        <v>-7.7</v>
      </c>
      <c r="J29" s="245">
        <v>-5.3</v>
      </c>
      <c r="K29" s="245">
        <v>-3.6</v>
      </c>
      <c r="L29" s="245">
        <v>0</v>
      </c>
      <c r="M29" s="245">
        <v>1</v>
      </c>
      <c r="N29" s="246">
        <f t="shared" si="4"/>
        <v>2.0666666666666664</v>
      </c>
      <c r="O29" s="247">
        <f t="shared" si="5"/>
        <v>-1.5333333333333332</v>
      </c>
      <c r="P29" s="247">
        <f t="shared" si="6"/>
        <v>-5.433333333333334</v>
      </c>
      <c r="Q29" s="247">
        <f t="shared" si="7"/>
        <v>-2.966666666666667</v>
      </c>
      <c r="R29" s="248">
        <f t="shared" si="8"/>
        <v>-2.016666666666667</v>
      </c>
      <c r="S29" s="234">
        <v>1963</v>
      </c>
      <c r="T29" s="232">
        <f>R29-R80</f>
        <v>0.09166666666666634</v>
      </c>
      <c r="U29" s="205" t="s">
        <v>54</v>
      </c>
      <c r="V29" s="2"/>
      <c r="W29" s="2"/>
      <c r="X29" s="2"/>
      <c r="Z29" s="2"/>
      <c r="AA29" s="2"/>
      <c r="AB29" s="2"/>
      <c r="AC29" s="2"/>
      <c r="AH29" s="6"/>
      <c r="AK29" s="391"/>
    </row>
    <row r="30" spans="1:37" s="20" customFormat="1" ht="12.75">
      <c r="A30" s="139">
        <v>1964</v>
      </c>
      <c r="B30" s="242">
        <v>1.4</v>
      </c>
      <c r="C30" s="242">
        <v>1.8</v>
      </c>
      <c r="D30" s="242">
        <v>0.6</v>
      </c>
      <c r="E30" s="242">
        <v>-3.4</v>
      </c>
      <c r="F30" s="242">
        <v>-3.6</v>
      </c>
      <c r="G30" s="242">
        <v>-5.5</v>
      </c>
      <c r="H30" s="242">
        <v>-7.3</v>
      </c>
      <c r="I30" s="242">
        <v>-14.9</v>
      </c>
      <c r="J30" s="242">
        <v>-3.1</v>
      </c>
      <c r="K30" s="242">
        <v>-0.1</v>
      </c>
      <c r="L30" s="242">
        <v>0.8</v>
      </c>
      <c r="M30" s="242">
        <v>1.7</v>
      </c>
      <c r="N30" s="243">
        <f t="shared" si="4"/>
        <v>1.4000000000000001</v>
      </c>
      <c r="O30" s="242">
        <f t="shared" si="5"/>
        <v>-2.1333333333333333</v>
      </c>
      <c r="P30" s="242">
        <f t="shared" si="6"/>
        <v>-9.233333333333334</v>
      </c>
      <c r="Q30" s="242">
        <f t="shared" si="7"/>
        <v>-0.8000000000000002</v>
      </c>
      <c r="R30" s="244">
        <f t="shared" si="8"/>
        <v>-2.6333333333333337</v>
      </c>
      <c r="S30" s="139">
        <v>1964</v>
      </c>
      <c r="T30" s="233">
        <f>R30-R80</f>
        <v>-0.5250000000000004</v>
      </c>
      <c r="U30" s="205" t="s">
        <v>48</v>
      </c>
      <c r="AH30" s="7"/>
      <c r="AK30" s="391"/>
    </row>
    <row r="31" spans="1:37" s="7" customFormat="1" ht="12.75">
      <c r="A31" s="234">
        <v>1965</v>
      </c>
      <c r="B31" s="245">
        <v>2.6</v>
      </c>
      <c r="C31" s="245">
        <v>2.5</v>
      </c>
      <c r="D31" s="245">
        <v>2.9</v>
      </c>
      <c r="E31" s="245">
        <v>-1.8</v>
      </c>
      <c r="F31" s="245">
        <v>-2.9</v>
      </c>
      <c r="G31" s="245">
        <v>-3.9</v>
      </c>
      <c r="H31" s="245">
        <v>-6.7</v>
      </c>
      <c r="I31" s="245">
        <v>-8.3</v>
      </c>
      <c r="J31" s="245">
        <v>-2.2</v>
      </c>
      <c r="K31" s="245">
        <v>-4.2</v>
      </c>
      <c r="L31" s="245">
        <v>-0.1</v>
      </c>
      <c r="M31" s="245">
        <v>-0.2</v>
      </c>
      <c r="N31" s="246">
        <f t="shared" si="4"/>
        <v>2.2666666666666666</v>
      </c>
      <c r="O31" s="247">
        <f t="shared" si="5"/>
        <v>-0.6</v>
      </c>
      <c r="P31" s="247">
        <f t="shared" si="6"/>
        <v>-6.3</v>
      </c>
      <c r="Q31" s="247">
        <f t="shared" si="7"/>
        <v>-2.1666666666666665</v>
      </c>
      <c r="R31" s="248">
        <f t="shared" si="8"/>
        <v>-1.8583333333333334</v>
      </c>
      <c r="S31" s="234">
        <v>1965</v>
      </c>
      <c r="T31" s="232">
        <f>R31-R80</f>
        <v>0.25</v>
      </c>
      <c r="AK31" s="391"/>
    </row>
    <row r="32" spans="1:37" s="20" customFormat="1" ht="13.5" thickBot="1">
      <c r="A32" s="139">
        <v>1966</v>
      </c>
      <c r="B32" s="242">
        <v>1.8</v>
      </c>
      <c r="C32" s="242">
        <v>0.9</v>
      </c>
      <c r="D32" s="242">
        <v>0.2</v>
      </c>
      <c r="E32" s="242">
        <v>-0.7</v>
      </c>
      <c r="F32" s="242">
        <v>-6.3</v>
      </c>
      <c r="G32" s="242">
        <v>-6.4</v>
      </c>
      <c r="H32" s="242">
        <v>-11.4</v>
      </c>
      <c r="I32" s="242">
        <v>-5</v>
      </c>
      <c r="J32" s="242">
        <v>-4.5</v>
      </c>
      <c r="K32" s="242">
        <v>-2.6</v>
      </c>
      <c r="L32" s="242">
        <v>-0.5</v>
      </c>
      <c r="M32" s="256">
        <v>0.5</v>
      </c>
      <c r="N32" s="243">
        <f t="shared" si="4"/>
        <v>0.8333333333333334</v>
      </c>
      <c r="O32" s="242">
        <f t="shared" si="5"/>
        <v>-2.2666666666666666</v>
      </c>
      <c r="P32" s="242">
        <f t="shared" si="6"/>
        <v>-7.6000000000000005</v>
      </c>
      <c r="Q32" s="242">
        <f t="shared" si="7"/>
        <v>-2.533333333333333</v>
      </c>
      <c r="R32" s="244">
        <f t="shared" si="8"/>
        <v>-2.8333333333333335</v>
      </c>
      <c r="S32" s="139">
        <v>1966</v>
      </c>
      <c r="T32" s="277">
        <f>R32-R80</f>
        <v>-0.7250000000000001</v>
      </c>
      <c r="U32" s="200"/>
      <c r="AK32" s="391"/>
    </row>
    <row r="33" spans="1:37" s="118" customFormat="1" ht="13.5" thickBot="1">
      <c r="A33" s="380">
        <v>1967</v>
      </c>
      <c r="B33" s="257">
        <v>1.3</v>
      </c>
      <c r="C33" s="256">
        <v>-0.1</v>
      </c>
      <c r="D33" s="249">
        <v>1</v>
      </c>
      <c r="E33" s="249">
        <v>-1.1</v>
      </c>
      <c r="F33" s="249">
        <v>-7</v>
      </c>
      <c r="G33" s="249">
        <v>-6.8</v>
      </c>
      <c r="H33" s="249">
        <v>-5.9</v>
      </c>
      <c r="I33" s="249">
        <v>-4.3</v>
      </c>
      <c r="J33" s="249">
        <v>-3.1</v>
      </c>
      <c r="K33" s="249">
        <v>-2.4</v>
      </c>
      <c r="L33" s="249">
        <v>-1.3</v>
      </c>
      <c r="M33" s="30">
        <v>0.5</v>
      </c>
      <c r="N33" s="246">
        <f t="shared" si="4"/>
        <v>0.5666666666666667</v>
      </c>
      <c r="O33" s="249">
        <f t="shared" si="5"/>
        <v>-2.3666666666666667</v>
      </c>
      <c r="P33" s="249">
        <f t="shared" si="6"/>
        <v>-5.666666666666667</v>
      </c>
      <c r="Q33" s="249">
        <f t="shared" si="7"/>
        <v>-2.2666666666666666</v>
      </c>
      <c r="R33" s="281">
        <f t="shared" si="8"/>
        <v>-2.4333333333333336</v>
      </c>
      <c r="S33" s="380">
        <v>1967</v>
      </c>
      <c r="T33" s="231">
        <f>R33-R80</f>
        <v>-0.3250000000000002</v>
      </c>
      <c r="U33" s="199"/>
      <c r="AK33" s="391"/>
    </row>
    <row r="34" spans="1:37" ht="13.5" thickBot="1">
      <c r="A34" s="234">
        <v>1968</v>
      </c>
      <c r="B34" s="258">
        <v>1.8</v>
      </c>
      <c r="C34" s="259">
        <v>1.1</v>
      </c>
      <c r="D34" s="86">
        <v>0.1</v>
      </c>
      <c r="E34" s="86">
        <v>-1</v>
      </c>
      <c r="F34" s="86">
        <v>-5.1</v>
      </c>
      <c r="G34" s="86">
        <v>-6.2</v>
      </c>
      <c r="H34" s="86">
        <v>-3.9</v>
      </c>
      <c r="I34" s="86">
        <v>-5.4</v>
      </c>
      <c r="J34" s="86">
        <v>-3.4</v>
      </c>
      <c r="K34" s="86">
        <v>-1.9</v>
      </c>
      <c r="L34" s="86">
        <v>0.2</v>
      </c>
      <c r="M34" s="86">
        <v>1.3</v>
      </c>
      <c r="N34" s="30">
        <f t="shared" si="4"/>
        <v>1.1333333333333333</v>
      </c>
      <c r="O34" s="37">
        <f t="shared" si="5"/>
        <v>-2</v>
      </c>
      <c r="P34" s="37">
        <f t="shared" si="6"/>
        <v>-5.166666666666667</v>
      </c>
      <c r="Q34" s="37">
        <f t="shared" si="7"/>
        <v>-1.7</v>
      </c>
      <c r="R34" s="282">
        <f t="shared" si="8"/>
        <v>-1.8666666666666665</v>
      </c>
      <c r="S34" s="234">
        <v>1968</v>
      </c>
      <c r="T34" s="232">
        <f>R34-R80</f>
        <v>0.24166666666666692</v>
      </c>
      <c r="U34" s="6"/>
      <c r="V34" s="7"/>
      <c r="W34" s="7"/>
      <c r="Y34" s="7"/>
      <c r="AK34" s="391"/>
    </row>
    <row r="35" spans="1:37" s="20" customFormat="1" ht="12.75">
      <c r="A35" s="139">
        <v>1969</v>
      </c>
      <c r="B35" s="195">
        <v>0.9</v>
      </c>
      <c r="C35" s="195">
        <v>0.5</v>
      </c>
      <c r="D35" s="83">
        <v>-1.3</v>
      </c>
      <c r="E35" s="83">
        <v>-3.4</v>
      </c>
      <c r="F35" s="83">
        <v>-5.1</v>
      </c>
      <c r="G35" s="83">
        <v>-9.3</v>
      </c>
      <c r="H35" s="83">
        <v>-8</v>
      </c>
      <c r="I35" s="83">
        <v>-6.8</v>
      </c>
      <c r="J35" s="83">
        <v>-2.7</v>
      </c>
      <c r="K35" s="83">
        <v>-4.5</v>
      </c>
      <c r="L35" s="83">
        <v>-1.2</v>
      </c>
      <c r="M35" s="83">
        <v>1</v>
      </c>
      <c r="N35" s="33">
        <f aca="true" t="shared" si="9" ref="N35:N42">AVERAGE(M34,B35,C35)</f>
        <v>0.9</v>
      </c>
      <c r="O35" s="34">
        <f t="shared" si="5"/>
        <v>-3.266666666666667</v>
      </c>
      <c r="P35" s="34">
        <f t="shared" si="6"/>
        <v>-8.033333333333333</v>
      </c>
      <c r="Q35" s="34">
        <f t="shared" si="7"/>
        <v>-2.8000000000000003</v>
      </c>
      <c r="R35" s="216">
        <f t="shared" si="8"/>
        <v>-3.3250000000000006</v>
      </c>
      <c r="S35" s="139">
        <v>1969</v>
      </c>
      <c r="T35" s="231">
        <f>R35-R80</f>
        <v>-1.2166666666666672</v>
      </c>
      <c r="AK35" s="391"/>
    </row>
    <row r="36" spans="1:37" ht="12.75">
      <c r="A36" s="138">
        <v>1970</v>
      </c>
      <c r="B36" s="213">
        <v>1.1</v>
      </c>
      <c r="C36" s="213">
        <v>0.7</v>
      </c>
      <c r="D36" s="213">
        <v>-0.6</v>
      </c>
      <c r="E36" s="213">
        <v>-3</v>
      </c>
      <c r="F36" s="213">
        <v>-7.1</v>
      </c>
      <c r="G36" s="213">
        <v>-8.4</v>
      </c>
      <c r="H36" s="213">
        <v>-3.6</v>
      </c>
      <c r="I36" s="213">
        <v>-5.7</v>
      </c>
      <c r="J36" s="213">
        <v>-1</v>
      </c>
      <c r="K36" s="213">
        <v>-0.8</v>
      </c>
      <c r="L36" s="213">
        <v>0.7</v>
      </c>
      <c r="M36" s="213">
        <v>1.2</v>
      </c>
      <c r="N36" s="36">
        <f t="shared" si="9"/>
        <v>0.9333333333333332</v>
      </c>
      <c r="O36" s="37">
        <f t="shared" si="5"/>
        <v>-3.5666666666666664</v>
      </c>
      <c r="P36" s="37">
        <f t="shared" si="6"/>
        <v>-5.8999999999999995</v>
      </c>
      <c r="Q36" s="37">
        <f t="shared" si="7"/>
        <v>-0.3666666666666667</v>
      </c>
      <c r="R36" s="217">
        <f t="shared" si="8"/>
        <v>-2.2083333333333335</v>
      </c>
      <c r="S36" s="138">
        <v>1970</v>
      </c>
      <c r="T36" s="233">
        <f>R36-R80</f>
        <v>-0.10000000000000009</v>
      </c>
      <c r="U36" s="6"/>
      <c r="AK36" s="391"/>
    </row>
    <row r="37" spans="1:37" s="20" customFormat="1" ht="12.75">
      <c r="A37" s="235">
        <v>1971</v>
      </c>
      <c r="B37" s="83">
        <v>2</v>
      </c>
      <c r="C37" s="83">
        <v>1.2</v>
      </c>
      <c r="D37" s="83">
        <v>1.2</v>
      </c>
      <c r="E37" s="83">
        <v>-0.8</v>
      </c>
      <c r="F37" s="83">
        <v>-6.2</v>
      </c>
      <c r="G37" s="83">
        <v>-2.4</v>
      </c>
      <c r="H37" s="83">
        <v>-4.4</v>
      </c>
      <c r="I37" s="83">
        <v>-5.8</v>
      </c>
      <c r="J37" s="83">
        <v>-3.8</v>
      </c>
      <c r="K37" s="83">
        <v>-0.8</v>
      </c>
      <c r="L37" s="83">
        <v>0.7</v>
      </c>
      <c r="M37" s="83">
        <v>0.1</v>
      </c>
      <c r="N37" s="39">
        <f t="shared" si="9"/>
        <v>1.4666666666666668</v>
      </c>
      <c r="O37" s="34">
        <f t="shared" si="5"/>
        <v>-1.9333333333333336</v>
      </c>
      <c r="P37" s="34">
        <f t="shared" si="6"/>
        <v>-4.2</v>
      </c>
      <c r="Q37" s="34">
        <f t="shared" si="7"/>
        <v>-1.2999999999999998</v>
      </c>
      <c r="R37" s="218">
        <f t="shared" si="8"/>
        <v>-1.5833333333333333</v>
      </c>
      <c r="S37" s="235">
        <v>1971</v>
      </c>
      <c r="T37" s="232">
        <f>R37-R80</f>
        <v>0.5250000000000001</v>
      </c>
      <c r="U37" s="394" t="s">
        <v>38</v>
      </c>
      <c r="V37" s="83"/>
      <c r="W37" s="83"/>
      <c r="Z37" s="2"/>
      <c r="AA37" s="2"/>
      <c r="AK37" s="391"/>
    </row>
    <row r="38" spans="1:37" ht="12.75">
      <c r="A38" s="138">
        <v>1972</v>
      </c>
      <c r="B38" s="213">
        <v>1.5</v>
      </c>
      <c r="C38" s="213">
        <v>0.8</v>
      </c>
      <c r="D38" s="213">
        <v>0.2</v>
      </c>
      <c r="E38" s="213">
        <v>-2.4</v>
      </c>
      <c r="F38" s="213">
        <v>-2.8</v>
      </c>
      <c r="G38" s="213">
        <v>-7</v>
      </c>
      <c r="H38" s="213">
        <v>-5.6</v>
      </c>
      <c r="I38" s="213">
        <v>-9.7</v>
      </c>
      <c r="J38" s="213">
        <v>-3.9</v>
      </c>
      <c r="K38" s="213">
        <v>-1.8</v>
      </c>
      <c r="L38" s="213">
        <v>-0.3</v>
      </c>
      <c r="M38" s="213">
        <v>1.8</v>
      </c>
      <c r="N38" s="36">
        <f t="shared" si="9"/>
        <v>0.8000000000000002</v>
      </c>
      <c r="O38" s="37">
        <f t="shared" si="5"/>
        <v>-1.6666666666666667</v>
      </c>
      <c r="P38" s="37">
        <f t="shared" si="6"/>
        <v>-7.433333333333333</v>
      </c>
      <c r="Q38" s="37">
        <f t="shared" si="7"/>
        <v>-2</v>
      </c>
      <c r="R38" s="217">
        <f t="shared" si="8"/>
        <v>-2.433333333333333</v>
      </c>
      <c r="S38" s="138">
        <v>1972</v>
      </c>
      <c r="T38" s="233">
        <f>R38-R80</f>
        <v>-0.32499999999999973</v>
      </c>
      <c r="U38" s="202" t="s">
        <v>56</v>
      </c>
      <c r="AK38" s="391"/>
    </row>
    <row r="39" spans="1:37" s="20" customFormat="1" ht="12.75">
      <c r="A39" s="139">
        <v>1973</v>
      </c>
      <c r="B39" s="83">
        <v>0.5</v>
      </c>
      <c r="C39" s="83">
        <v>1.4</v>
      </c>
      <c r="D39" s="83">
        <v>0.7</v>
      </c>
      <c r="E39" s="83">
        <v>-1.8</v>
      </c>
      <c r="F39" s="83">
        <v>-5.4</v>
      </c>
      <c r="G39" s="83">
        <v>-8.5</v>
      </c>
      <c r="H39" s="83">
        <v>-6.6</v>
      </c>
      <c r="I39" s="83">
        <v>-4.5</v>
      </c>
      <c r="J39" s="83">
        <v>-5.1</v>
      </c>
      <c r="K39" s="83">
        <v>-0.7</v>
      </c>
      <c r="L39" s="83">
        <v>0.2</v>
      </c>
      <c r="M39" s="83">
        <v>1.3</v>
      </c>
      <c r="N39" s="39">
        <f t="shared" si="9"/>
        <v>1.2333333333333332</v>
      </c>
      <c r="O39" s="34">
        <f t="shared" si="5"/>
        <v>-2.1666666666666665</v>
      </c>
      <c r="P39" s="34">
        <f t="shared" si="6"/>
        <v>-6.533333333333334</v>
      </c>
      <c r="Q39" s="34">
        <f t="shared" si="7"/>
        <v>-1.8666666666666665</v>
      </c>
      <c r="R39" s="218">
        <f t="shared" si="8"/>
        <v>-2.3750000000000004</v>
      </c>
      <c r="S39" s="139">
        <v>1973</v>
      </c>
      <c r="T39" s="231">
        <f>R39-R80</f>
        <v>-0.26666666666666705</v>
      </c>
      <c r="U39" s="202" t="s">
        <v>44</v>
      </c>
      <c r="Z39" s="2"/>
      <c r="AA39" s="2"/>
      <c r="AK39" s="391"/>
    </row>
    <row r="40" spans="1:37" ht="12.75">
      <c r="A40" s="234">
        <v>1974</v>
      </c>
      <c r="B40" s="213">
        <v>1.8</v>
      </c>
      <c r="C40" s="213">
        <v>2.4</v>
      </c>
      <c r="D40" s="213">
        <v>1.6</v>
      </c>
      <c r="E40" s="213">
        <v>-3</v>
      </c>
      <c r="F40" s="213">
        <v>-3.4</v>
      </c>
      <c r="G40" s="415">
        <v>-5</v>
      </c>
      <c r="H40" s="213">
        <v>-4.9</v>
      </c>
      <c r="I40" s="213">
        <v>-7.4</v>
      </c>
      <c r="J40" s="213">
        <v>-4.6</v>
      </c>
      <c r="K40" s="213">
        <v>-1.2</v>
      </c>
      <c r="L40" s="213">
        <v>-0.4</v>
      </c>
      <c r="M40" s="213">
        <v>1.9</v>
      </c>
      <c r="N40" s="36">
        <f t="shared" si="9"/>
        <v>1.8333333333333333</v>
      </c>
      <c r="O40" s="37">
        <f t="shared" si="5"/>
        <v>-1.5999999999999999</v>
      </c>
      <c r="P40" s="37">
        <f t="shared" si="6"/>
        <v>-5.766666666666667</v>
      </c>
      <c r="Q40" s="37">
        <f t="shared" si="7"/>
        <v>-2.066666666666667</v>
      </c>
      <c r="R40" s="217">
        <f t="shared" si="8"/>
        <v>-1.8499999999999999</v>
      </c>
      <c r="S40" s="234">
        <v>1974</v>
      </c>
      <c r="T40" s="237">
        <f>R40-R80</f>
        <v>0.2583333333333335</v>
      </c>
      <c r="U40" s="205" t="s">
        <v>55</v>
      </c>
      <c r="AK40" s="391"/>
    </row>
    <row r="41" spans="1:37" s="20" customFormat="1" ht="12.75">
      <c r="A41" s="139">
        <v>1975</v>
      </c>
      <c r="B41" s="83">
        <v>1.7</v>
      </c>
      <c r="C41" s="83">
        <v>1.2</v>
      </c>
      <c r="D41" s="83">
        <v>1.1</v>
      </c>
      <c r="E41" s="83">
        <v>-1.1</v>
      </c>
      <c r="F41" s="83">
        <v>-4.2</v>
      </c>
      <c r="G41" s="83">
        <v>-7</v>
      </c>
      <c r="H41" s="83">
        <v>-11.4</v>
      </c>
      <c r="I41" s="83">
        <v>-10.2</v>
      </c>
      <c r="J41" s="83">
        <v>-4.2</v>
      </c>
      <c r="K41" s="83">
        <v>-0.7</v>
      </c>
      <c r="L41" s="83">
        <v>-0.3</v>
      </c>
      <c r="M41" s="83">
        <v>1</v>
      </c>
      <c r="N41" s="39">
        <f t="shared" si="9"/>
        <v>1.5999999999999999</v>
      </c>
      <c r="O41" s="34">
        <f t="shared" si="5"/>
        <v>-1.4000000000000001</v>
      </c>
      <c r="P41" s="34">
        <f t="shared" si="6"/>
        <v>-9.533333333333333</v>
      </c>
      <c r="Q41" s="34">
        <f t="shared" si="7"/>
        <v>-1.7333333333333334</v>
      </c>
      <c r="R41" s="218">
        <f t="shared" si="8"/>
        <v>-2.841666666666667</v>
      </c>
      <c r="S41" s="139">
        <v>1975</v>
      </c>
      <c r="T41" s="231">
        <f>R41-R80</f>
        <v>-0.7333333333333334</v>
      </c>
      <c r="U41" s="192" t="s">
        <v>47</v>
      </c>
      <c r="Y41" s="24"/>
      <c r="Z41" s="2"/>
      <c r="AA41" s="2"/>
      <c r="AK41" s="391"/>
    </row>
    <row r="42" spans="1:37" ht="13.5" thickBot="1">
      <c r="A42" s="138">
        <v>1976</v>
      </c>
      <c r="B42" s="33">
        <v>1.4</v>
      </c>
      <c r="C42" s="195">
        <v>2.1</v>
      </c>
      <c r="D42" s="195">
        <v>1.3</v>
      </c>
      <c r="E42" s="213">
        <v>0.1</v>
      </c>
      <c r="F42" s="213">
        <v>-2.2</v>
      </c>
      <c r="G42" s="213">
        <v>-4.8</v>
      </c>
      <c r="H42" s="213">
        <v>-10.2</v>
      </c>
      <c r="I42" s="213">
        <v>-7.9</v>
      </c>
      <c r="J42" s="213">
        <v>-5.7</v>
      </c>
      <c r="K42" s="213">
        <v>-2</v>
      </c>
      <c r="L42" s="213">
        <v>0.4</v>
      </c>
      <c r="M42" s="213">
        <v>0.6</v>
      </c>
      <c r="N42" s="36">
        <f t="shared" si="9"/>
        <v>1.5</v>
      </c>
      <c r="O42" s="37">
        <f t="shared" si="5"/>
        <v>-0.26666666666666666</v>
      </c>
      <c r="P42" s="37">
        <f t="shared" si="6"/>
        <v>-7.633333333333333</v>
      </c>
      <c r="Q42" s="37">
        <f t="shared" si="7"/>
        <v>-2.433333333333333</v>
      </c>
      <c r="R42" s="217">
        <f t="shared" si="8"/>
        <v>-2.2416666666666667</v>
      </c>
      <c r="S42" s="138">
        <v>1976</v>
      </c>
      <c r="T42" s="233">
        <f>R42-R80</f>
        <v>-0.1333333333333333</v>
      </c>
      <c r="U42" s="6"/>
      <c r="AK42" s="391"/>
    </row>
    <row r="43" spans="1:37" ht="13.5" thickBot="1">
      <c r="A43" s="138">
        <v>1977</v>
      </c>
      <c r="B43" s="86">
        <v>1.4</v>
      </c>
      <c r="C43" s="86">
        <v>1.5</v>
      </c>
      <c r="D43" s="86">
        <v>0.5</v>
      </c>
      <c r="E43" s="45">
        <v>0</v>
      </c>
      <c r="F43" s="188">
        <v>-2.3</v>
      </c>
      <c r="G43" s="44">
        <v>-4.7</v>
      </c>
      <c r="H43" s="44">
        <v>-8.1</v>
      </c>
      <c r="I43" s="44">
        <v>-8</v>
      </c>
      <c r="J43" s="44">
        <v>-6.5</v>
      </c>
      <c r="K43" s="44">
        <v>-2.7</v>
      </c>
      <c r="L43" s="44">
        <v>0.5</v>
      </c>
      <c r="M43" s="44">
        <v>1.2</v>
      </c>
      <c r="N43" s="45">
        <f>AVERAGE(M42,B43,C43)</f>
        <v>1.1666666666666667</v>
      </c>
      <c r="O43" s="44">
        <f>AVERAGE(D43:F43)</f>
        <v>-0.6</v>
      </c>
      <c r="P43" s="44">
        <f>AVERAGE(G43:I43)</f>
        <v>-6.933333333333334</v>
      </c>
      <c r="Q43" s="44">
        <f>AVERAGE(J43:L43)</f>
        <v>-2.9</v>
      </c>
      <c r="R43" s="219">
        <f>AVERAGE(B43:M43)</f>
        <v>-2.2666666666666666</v>
      </c>
      <c r="S43" s="138">
        <v>1977</v>
      </c>
      <c r="T43" s="231">
        <f>R43-R80</f>
        <v>-0.15833333333333321</v>
      </c>
      <c r="U43" s="6"/>
      <c r="Y43" s="7"/>
      <c r="AK43" s="391"/>
    </row>
    <row r="44" spans="1:37" ht="12.75">
      <c r="A44" s="234">
        <v>1978</v>
      </c>
      <c r="B44" s="43">
        <v>2.1</v>
      </c>
      <c r="C44" s="47">
        <v>2.5</v>
      </c>
      <c r="D44" s="47">
        <v>0.9</v>
      </c>
      <c r="E44" s="48">
        <v>0.4</v>
      </c>
      <c r="F44" s="49">
        <v>0</v>
      </c>
      <c r="G44" s="49">
        <v>-5.1</v>
      </c>
      <c r="H44" s="49">
        <v>-11.6</v>
      </c>
      <c r="I44" s="49">
        <v>-6.9</v>
      </c>
      <c r="J44" s="49">
        <v>-2.3</v>
      </c>
      <c r="K44" s="49">
        <v>-1.2</v>
      </c>
      <c r="L44" s="49">
        <v>-1.1</v>
      </c>
      <c r="M44" s="49">
        <v>1</v>
      </c>
      <c r="N44" s="50">
        <f>AVERAGE(M43,B44,C44)</f>
        <v>1.9333333333333333</v>
      </c>
      <c r="O44" s="49">
        <f aca="true" t="shared" si="10" ref="O44:O71">AVERAGE(D44:F44)</f>
        <v>0.43333333333333335</v>
      </c>
      <c r="P44" s="49">
        <f aca="true" t="shared" si="11" ref="P44:P71">AVERAGE(G44:I44)</f>
        <v>-7.866666666666667</v>
      </c>
      <c r="Q44" s="49">
        <f aca="true" t="shared" si="12" ref="Q44:Q71">AVERAGE(J44:L44)</f>
        <v>-1.5333333333333332</v>
      </c>
      <c r="R44" s="220">
        <f>AVERAGE(B44:M44)</f>
        <v>-1.7750000000000001</v>
      </c>
      <c r="S44" s="234">
        <v>1978</v>
      </c>
      <c r="T44" s="237">
        <f>R44-R80</f>
        <v>0.33333333333333326</v>
      </c>
      <c r="U44" s="6"/>
      <c r="V44" s="7"/>
      <c r="W44" s="7"/>
      <c r="X44" s="7"/>
      <c r="Y44" s="7"/>
      <c r="Z44" s="7"/>
      <c r="AA44" s="7"/>
      <c r="AB44" s="7"/>
      <c r="AC44" s="7"/>
      <c r="AK44" s="391"/>
    </row>
    <row r="45" spans="1:37" ht="12.75">
      <c r="A45" s="234">
        <v>1979</v>
      </c>
      <c r="B45" s="52">
        <v>3.3</v>
      </c>
      <c r="C45" s="52">
        <v>2.4</v>
      </c>
      <c r="D45" s="53">
        <v>2</v>
      </c>
      <c r="E45" s="52">
        <v>0.6</v>
      </c>
      <c r="F45" s="54">
        <v>-2.8</v>
      </c>
      <c r="G45" s="54">
        <v>-4.9</v>
      </c>
      <c r="H45" s="54">
        <v>-3.8</v>
      </c>
      <c r="I45" s="54">
        <v>-4.9</v>
      </c>
      <c r="J45" s="54">
        <v>-2.4</v>
      </c>
      <c r="K45" s="54">
        <v>-2</v>
      </c>
      <c r="L45" s="54">
        <v>-0.4</v>
      </c>
      <c r="M45" s="54">
        <v>1.7</v>
      </c>
      <c r="N45" s="55">
        <f aca="true" t="shared" si="13" ref="N45:N51">AVERAGE(M44,B45,C45)</f>
        <v>2.233333333333333</v>
      </c>
      <c r="O45" s="54">
        <f t="shared" si="10"/>
        <v>-0.06666666666666658</v>
      </c>
      <c r="P45" s="54">
        <f t="shared" si="11"/>
        <v>-4.533333333333333</v>
      </c>
      <c r="Q45" s="54">
        <f t="shared" si="12"/>
        <v>-1.6000000000000003</v>
      </c>
      <c r="R45" s="221">
        <f aca="true" t="shared" si="14" ref="R45:R71">AVERAGE(B45:M45)</f>
        <v>-0.9333333333333336</v>
      </c>
      <c r="S45" s="234">
        <v>1979</v>
      </c>
      <c r="T45" s="232">
        <f>R45-R80</f>
        <v>1.1749999999999998</v>
      </c>
      <c r="U45" s="6"/>
      <c r="V45" s="7"/>
      <c r="W45" s="7"/>
      <c r="X45" s="7"/>
      <c r="Y45" s="7"/>
      <c r="Z45" s="7"/>
      <c r="AA45" s="7"/>
      <c r="AB45" s="7"/>
      <c r="AC45" s="7"/>
      <c r="AK45" s="391"/>
    </row>
    <row r="46" spans="1:37" s="20" customFormat="1" ht="12.75">
      <c r="A46" s="139">
        <v>1980</v>
      </c>
      <c r="B46" s="48">
        <v>3.3</v>
      </c>
      <c r="C46" s="48">
        <v>1.9</v>
      </c>
      <c r="D46" s="48">
        <v>0.2</v>
      </c>
      <c r="E46" s="49">
        <v>-4.7</v>
      </c>
      <c r="F46" s="49">
        <v>-2.9</v>
      </c>
      <c r="G46" s="49">
        <v>-6.5</v>
      </c>
      <c r="H46" s="49">
        <v>-12.2</v>
      </c>
      <c r="I46" s="49">
        <v>-11.2</v>
      </c>
      <c r="J46" s="49">
        <v>-7.5</v>
      </c>
      <c r="K46" s="49">
        <v>-2.2</v>
      </c>
      <c r="L46" s="49">
        <v>-2.2</v>
      </c>
      <c r="M46" s="49">
        <v>1.5</v>
      </c>
      <c r="N46" s="50">
        <f t="shared" si="13"/>
        <v>2.3000000000000003</v>
      </c>
      <c r="O46" s="49">
        <f t="shared" si="10"/>
        <v>-2.466666666666667</v>
      </c>
      <c r="P46" s="49">
        <f t="shared" si="11"/>
        <v>-9.966666666666667</v>
      </c>
      <c r="Q46" s="49">
        <f t="shared" si="12"/>
        <v>-3.9666666666666663</v>
      </c>
      <c r="R46" s="220">
        <f t="shared" si="14"/>
        <v>-3.5416666666666665</v>
      </c>
      <c r="S46" s="139">
        <v>1980</v>
      </c>
      <c r="T46" s="233">
        <f>R46-R80</f>
        <v>-1.4333333333333331</v>
      </c>
      <c r="U46" s="395" t="s">
        <v>39</v>
      </c>
      <c r="V46" s="49"/>
      <c r="W46" s="49"/>
      <c r="AK46" s="391"/>
    </row>
    <row r="47" spans="1:37" s="20" customFormat="1" ht="12.75">
      <c r="A47" s="235">
        <v>1981</v>
      </c>
      <c r="B47" s="48">
        <v>1.7</v>
      </c>
      <c r="C47" s="48">
        <v>2.5</v>
      </c>
      <c r="D47" s="48">
        <v>0.4</v>
      </c>
      <c r="E47" s="49">
        <v>0</v>
      </c>
      <c r="F47" s="49">
        <v>-3.5</v>
      </c>
      <c r="G47" s="49">
        <v>-3.6</v>
      </c>
      <c r="H47" s="49">
        <v>-4.2</v>
      </c>
      <c r="I47" s="49">
        <v>-9.3</v>
      </c>
      <c r="J47" s="49">
        <v>-4.7</v>
      </c>
      <c r="K47" s="49">
        <v>-3.7</v>
      </c>
      <c r="L47" s="49">
        <v>-0.5</v>
      </c>
      <c r="M47" s="49">
        <v>1.3</v>
      </c>
      <c r="N47" s="50">
        <f t="shared" si="13"/>
        <v>1.9000000000000001</v>
      </c>
      <c r="O47" s="49">
        <f t="shared" si="10"/>
        <v>-1.0333333333333334</v>
      </c>
      <c r="P47" s="49">
        <f t="shared" si="11"/>
        <v>-5.7</v>
      </c>
      <c r="Q47" s="49">
        <f t="shared" si="12"/>
        <v>-2.966666666666667</v>
      </c>
      <c r="R47" s="220">
        <f t="shared" si="14"/>
        <v>-1.9666666666666666</v>
      </c>
      <c r="S47" s="235">
        <v>1981</v>
      </c>
      <c r="T47" s="232">
        <f>R47-R80</f>
        <v>0.14166666666666683</v>
      </c>
      <c r="U47" s="109" t="s">
        <v>57</v>
      </c>
      <c r="AK47" s="391"/>
    </row>
    <row r="48" spans="1:37" s="20" customFormat="1" ht="12.75">
      <c r="A48" s="235">
        <v>1982</v>
      </c>
      <c r="B48" s="48">
        <v>3.6</v>
      </c>
      <c r="C48" s="48">
        <v>2.6</v>
      </c>
      <c r="D48" s="49">
        <v>1.5</v>
      </c>
      <c r="E48" s="49">
        <v>0.7</v>
      </c>
      <c r="F48" s="49">
        <v>-0.4</v>
      </c>
      <c r="G48" s="49">
        <v>-2.2</v>
      </c>
      <c r="H48" s="49">
        <v>-7.3</v>
      </c>
      <c r="I48" s="49">
        <v>-5.4</v>
      </c>
      <c r="J48" s="49">
        <v>-3.4</v>
      </c>
      <c r="K48" s="49">
        <v>-2.7</v>
      </c>
      <c r="L48" s="49">
        <v>-1.3</v>
      </c>
      <c r="M48" s="49">
        <v>1.5</v>
      </c>
      <c r="N48" s="50">
        <f t="shared" si="13"/>
        <v>2.5</v>
      </c>
      <c r="O48" s="49">
        <f t="shared" si="10"/>
        <v>0.6000000000000001</v>
      </c>
      <c r="P48" s="49">
        <f t="shared" si="11"/>
        <v>-4.966666666666667</v>
      </c>
      <c r="Q48" s="49">
        <f t="shared" si="12"/>
        <v>-2.4666666666666663</v>
      </c>
      <c r="R48" s="220">
        <f t="shared" si="14"/>
        <v>-1.0666666666666667</v>
      </c>
      <c r="S48" s="235">
        <v>1982</v>
      </c>
      <c r="T48" s="237">
        <f>R48-R80</f>
        <v>1.0416666666666667</v>
      </c>
      <c r="U48" s="192" t="s">
        <v>36</v>
      </c>
      <c r="AK48" s="391"/>
    </row>
    <row r="49" spans="1:37" s="20" customFormat="1" ht="12.75">
      <c r="A49" s="235">
        <v>1983</v>
      </c>
      <c r="B49" s="57">
        <v>2</v>
      </c>
      <c r="C49" s="48">
        <v>1.3</v>
      </c>
      <c r="D49" s="49">
        <v>1.1</v>
      </c>
      <c r="E49" s="49">
        <v>0.3</v>
      </c>
      <c r="F49" s="49">
        <v>-3.1</v>
      </c>
      <c r="G49" s="49">
        <v>-4.8</v>
      </c>
      <c r="H49" s="49">
        <v>-4.5</v>
      </c>
      <c r="I49" s="49">
        <v>-2.1</v>
      </c>
      <c r="J49" s="49">
        <v>-3.7</v>
      </c>
      <c r="K49" s="49">
        <v>-1.6</v>
      </c>
      <c r="L49" s="49">
        <v>0.7</v>
      </c>
      <c r="M49" s="49">
        <v>1.8</v>
      </c>
      <c r="N49" s="50">
        <f t="shared" si="13"/>
        <v>1.5999999999999999</v>
      </c>
      <c r="O49" s="49">
        <f t="shared" si="10"/>
        <v>-0.5666666666666667</v>
      </c>
      <c r="P49" s="49">
        <f t="shared" si="11"/>
        <v>-3.8000000000000003</v>
      </c>
      <c r="Q49" s="49">
        <f t="shared" si="12"/>
        <v>-1.5333333333333334</v>
      </c>
      <c r="R49" s="220">
        <f t="shared" si="14"/>
        <v>-1.05</v>
      </c>
      <c r="S49" s="235">
        <v>1983</v>
      </c>
      <c r="T49" s="232">
        <f>R49-R80</f>
        <v>1.0583333333333333</v>
      </c>
      <c r="U49" s="202" t="s">
        <v>63</v>
      </c>
      <c r="AK49" s="391"/>
    </row>
    <row r="50" spans="1:37" s="20" customFormat="1" ht="12.75">
      <c r="A50" s="235">
        <v>1984</v>
      </c>
      <c r="B50" s="48">
        <v>1.2</v>
      </c>
      <c r="C50" s="49">
        <v>2.4</v>
      </c>
      <c r="D50" s="49">
        <v>1.8</v>
      </c>
      <c r="E50" s="49">
        <v>-1.4</v>
      </c>
      <c r="F50" s="49">
        <v>-6.3</v>
      </c>
      <c r="G50" s="49">
        <v>-4.5</v>
      </c>
      <c r="H50" s="49">
        <v>-3.7</v>
      </c>
      <c r="I50" s="49">
        <v>-2.7</v>
      </c>
      <c r="J50" s="49">
        <v>-0.4</v>
      </c>
      <c r="K50" s="49">
        <v>-2.6</v>
      </c>
      <c r="L50" s="49">
        <v>-0.4</v>
      </c>
      <c r="M50" s="49">
        <v>2</v>
      </c>
      <c r="N50" s="50">
        <f t="shared" si="13"/>
        <v>1.8</v>
      </c>
      <c r="O50" s="49">
        <f t="shared" si="10"/>
        <v>-1.9666666666666666</v>
      </c>
      <c r="P50" s="49">
        <f t="shared" si="11"/>
        <v>-3.633333333333333</v>
      </c>
      <c r="Q50" s="49">
        <f t="shared" si="12"/>
        <v>-1.1333333333333333</v>
      </c>
      <c r="R50" s="220">
        <f t="shared" si="14"/>
        <v>-1.2166666666666666</v>
      </c>
      <c r="S50" s="235">
        <v>1984</v>
      </c>
      <c r="T50" s="237">
        <f>R50-R80</f>
        <v>0.8916666666666668</v>
      </c>
      <c r="U50" s="58"/>
      <c r="AK50" s="391"/>
    </row>
    <row r="51" spans="1:37" ht="13.5" thickBot="1">
      <c r="A51" s="234">
        <v>1985</v>
      </c>
      <c r="B51" s="59">
        <v>2.9</v>
      </c>
      <c r="C51" s="60">
        <v>2.3</v>
      </c>
      <c r="D51" s="60">
        <v>-0.4</v>
      </c>
      <c r="E51" s="60">
        <v>-0.3</v>
      </c>
      <c r="F51" s="60">
        <v>-3.8</v>
      </c>
      <c r="G51" s="60">
        <v>-4</v>
      </c>
      <c r="H51" s="60">
        <v>-2.1</v>
      </c>
      <c r="I51" s="60">
        <v>-2.9</v>
      </c>
      <c r="J51" s="60">
        <v>-0.7</v>
      </c>
      <c r="K51" s="60">
        <v>-0.4</v>
      </c>
      <c r="L51" s="54">
        <v>1</v>
      </c>
      <c r="M51" s="126">
        <v>1.8</v>
      </c>
      <c r="N51" s="61">
        <f t="shared" si="13"/>
        <v>2.4</v>
      </c>
      <c r="O51" s="60">
        <f t="shared" si="10"/>
        <v>-1.5</v>
      </c>
      <c r="P51" s="60">
        <f t="shared" si="11"/>
        <v>-3</v>
      </c>
      <c r="Q51" s="60">
        <f t="shared" si="12"/>
        <v>-0.03333333333333336</v>
      </c>
      <c r="R51" s="222">
        <f t="shared" si="14"/>
        <v>-0.55</v>
      </c>
      <c r="S51" s="234">
        <v>1985</v>
      </c>
      <c r="T51" s="232">
        <f>R51-R80</f>
        <v>1.5583333333333333</v>
      </c>
      <c r="U51" s="62"/>
      <c r="V51" s="7"/>
      <c r="W51" s="7"/>
      <c r="X51" s="7"/>
      <c r="Y51" s="7"/>
      <c r="Z51" s="7"/>
      <c r="AA51" s="7"/>
      <c r="AB51" s="7"/>
      <c r="AC51" s="7"/>
      <c r="AK51" s="391"/>
    </row>
    <row r="52" spans="1:37" ht="13.5" thickBot="1">
      <c r="A52" s="139">
        <v>1986</v>
      </c>
      <c r="B52" s="63">
        <v>1.1</v>
      </c>
      <c r="C52" s="63">
        <v>1</v>
      </c>
      <c r="D52" s="63">
        <v>1.7</v>
      </c>
      <c r="E52" s="63">
        <v>-2.4</v>
      </c>
      <c r="F52" s="63">
        <v>-8.7</v>
      </c>
      <c r="G52" s="63">
        <v>-8.5</v>
      </c>
      <c r="H52" s="63">
        <v>-8.6</v>
      </c>
      <c r="I52" s="63">
        <v>-7.5</v>
      </c>
      <c r="J52" s="63">
        <v>-6.1</v>
      </c>
      <c r="K52" s="63">
        <v>-2.6</v>
      </c>
      <c r="L52" s="151">
        <v>-1.7</v>
      </c>
      <c r="M52" s="168">
        <v>0.8</v>
      </c>
      <c r="N52" s="64">
        <f>AVERAGE(B52:C52)</f>
        <v>1.05</v>
      </c>
      <c r="O52" s="88">
        <f t="shared" si="10"/>
        <v>-3.133333333333333</v>
      </c>
      <c r="P52" s="67">
        <f t="shared" si="11"/>
        <v>-8.200000000000001</v>
      </c>
      <c r="Q52" s="67">
        <f t="shared" si="12"/>
        <v>-3.4666666666666663</v>
      </c>
      <c r="R52" s="223">
        <f t="shared" si="14"/>
        <v>-3.458333333333334</v>
      </c>
      <c r="S52" s="139">
        <v>1986</v>
      </c>
      <c r="T52" s="233">
        <f>R52-R80</f>
        <v>-1.3500000000000005</v>
      </c>
      <c r="U52" s="6"/>
      <c r="W52" s="7"/>
      <c r="X52" s="7"/>
      <c r="Y52" s="7"/>
      <c r="Z52" s="7"/>
      <c r="AA52" s="7"/>
      <c r="AB52" s="7"/>
      <c r="AC52" s="7"/>
      <c r="AK52" s="391"/>
    </row>
    <row r="53" spans="1:37" ht="13.5" thickBot="1">
      <c r="A53" s="139">
        <v>1987</v>
      </c>
      <c r="B53" s="67">
        <v>1.5</v>
      </c>
      <c r="C53" s="140">
        <v>1.6</v>
      </c>
      <c r="D53" s="166">
        <v>1.3</v>
      </c>
      <c r="E53" s="75">
        <v>-2.5</v>
      </c>
      <c r="F53" s="76">
        <v>-5</v>
      </c>
      <c r="G53" s="76">
        <v>-7.5</v>
      </c>
      <c r="H53" s="76">
        <v>-13.5</v>
      </c>
      <c r="I53" s="76">
        <v>-4.5</v>
      </c>
      <c r="J53" s="76">
        <v>-6.5</v>
      </c>
      <c r="K53" s="76">
        <v>-2.5</v>
      </c>
      <c r="L53" s="77">
        <v>0</v>
      </c>
      <c r="M53" s="169">
        <v>2.1</v>
      </c>
      <c r="N53" s="154">
        <f>AVERAGE(B53:C53,M52)</f>
        <v>1.3</v>
      </c>
      <c r="O53" s="140">
        <f t="shared" si="10"/>
        <v>-2.066666666666667</v>
      </c>
      <c r="P53" s="140">
        <f t="shared" si="11"/>
        <v>-8.5</v>
      </c>
      <c r="Q53" s="140">
        <f t="shared" si="12"/>
        <v>-3</v>
      </c>
      <c r="R53" s="224">
        <f t="shared" si="14"/>
        <v>-2.9583333333333335</v>
      </c>
      <c r="S53" s="139">
        <v>1987</v>
      </c>
      <c r="T53" s="231">
        <f>R53-R80</f>
        <v>-0.8500000000000001</v>
      </c>
      <c r="U53" s="6"/>
      <c r="W53" s="7"/>
      <c r="X53" s="7"/>
      <c r="Y53" s="7"/>
      <c r="Z53" s="7"/>
      <c r="AA53" s="7"/>
      <c r="AB53" s="7"/>
      <c r="AC53" s="7"/>
      <c r="AK53" s="391"/>
    </row>
    <row r="54" spans="1:37" ht="13.5" thickBot="1">
      <c r="A54" s="235">
        <v>1988</v>
      </c>
      <c r="B54" s="67">
        <v>1.9</v>
      </c>
      <c r="C54" s="155">
        <v>3.4</v>
      </c>
      <c r="D54" s="159">
        <v>0.8</v>
      </c>
      <c r="E54" s="124">
        <v>-0.7</v>
      </c>
      <c r="F54" s="124">
        <v>-1.4</v>
      </c>
      <c r="G54" s="124">
        <v>-7.1</v>
      </c>
      <c r="H54" s="124">
        <v>-5.4</v>
      </c>
      <c r="I54" s="124">
        <v>-8.3</v>
      </c>
      <c r="J54" s="124">
        <v>-3.1</v>
      </c>
      <c r="K54" s="124">
        <v>-2.8</v>
      </c>
      <c r="L54" s="124">
        <v>1</v>
      </c>
      <c r="M54" s="163">
        <v>1.2</v>
      </c>
      <c r="N54" s="167">
        <f aca="true" t="shared" si="15" ref="N54:N73">AVERAGE(B54:C54,M53)</f>
        <v>2.466666666666667</v>
      </c>
      <c r="O54" s="44">
        <f t="shared" si="10"/>
        <v>-0.4333333333333333</v>
      </c>
      <c r="P54" s="44">
        <f t="shared" si="11"/>
        <v>-6.933333333333334</v>
      </c>
      <c r="Q54" s="44">
        <f t="shared" si="12"/>
        <v>-1.6333333333333335</v>
      </c>
      <c r="R54" s="225">
        <f t="shared" si="14"/>
        <v>-1.7083333333333337</v>
      </c>
      <c r="S54" s="235">
        <v>1988</v>
      </c>
      <c r="T54" s="237">
        <f>R54-R80</f>
        <v>0.3999999999999997</v>
      </c>
      <c r="U54" s="6"/>
      <c r="W54" s="7"/>
      <c r="X54" s="7"/>
      <c r="Y54" s="7"/>
      <c r="Z54" s="7"/>
      <c r="AA54" s="7"/>
      <c r="AB54" s="7"/>
      <c r="AC54" s="7"/>
      <c r="AK54" s="391"/>
    </row>
    <row r="55" spans="1:37" ht="13.5" thickBot="1">
      <c r="A55" s="235">
        <v>1989</v>
      </c>
      <c r="B55" s="67">
        <v>1.6</v>
      </c>
      <c r="C55" s="72">
        <v>3.5</v>
      </c>
      <c r="D55" s="72">
        <v>3.7</v>
      </c>
      <c r="E55" s="151">
        <v>-4.7</v>
      </c>
      <c r="F55" s="159">
        <v>0.1</v>
      </c>
      <c r="G55" s="159">
        <v>-1.5</v>
      </c>
      <c r="H55" s="159">
        <v>0.5</v>
      </c>
      <c r="I55" s="159">
        <v>-1.5</v>
      </c>
      <c r="J55" s="159">
        <v>-2.4</v>
      </c>
      <c r="K55" s="159">
        <v>0</v>
      </c>
      <c r="L55" s="159">
        <v>-1.3</v>
      </c>
      <c r="M55" s="126">
        <v>1.5</v>
      </c>
      <c r="N55" s="151">
        <f t="shared" si="15"/>
        <v>2.1</v>
      </c>
      <c r="O55" s="159">
        <f t="shared" si="10"/>
        <v>-0.3</v>
      </c>
      <c r="P55" s="159">
        <f t="shared" si="11"/>
        <v>-0.8333333333333334</v>
      </c>
      <c r="Q55" s="159">
        <f t="shared" si="12"/>
        <v>-1.2333333333333334</v>
      </c>
      <c r="R55" s="226">
        <f t="shared" si="14"/>
        <v>-0.04166666666666665</v>
      </c>
      <c r="S55" s="235">
        <v>1989</v>
      </c>
      <c r="T55" s="232">
        <f>R55-R80</f>
        <v>2.066666666666667</v>
      </c>
      <c r="U55" s="66"/>
      <c r="V55" s="7"/>
      <c r="W55" s="7"/>
      <c r="X55" s="7"/>
      <c r="Z55" s="7"/>
      <c r="AA55" s="7"/>
      <c r="AB55" s="7"/>
      <c r="AC55" s="7"/>
      <c r="AK55" s="391"/>
    </row>
    <row r="56" spans="1:37" ht="13.5" thickBot="1">
      <c r="A56" s="139">
        <v>1990</v>
      </c>
      <c r="B56" s="67">
        <v>2.9</v>
      </c>
      <c r="C56" s="67">
        <v>3.3</v>
      </c>
      <c r="D56" s="67">
        <v>1.7</v>
      </c>
      <c r="E56" s="72">
        <v>-5.3</v>
      </c>
      <c r="F56" s="72">
        <v>-5.2</v>
      </c>
      <c r="G56" s="72">
        <v>-4.7</v>
      </c>
      <c r="H56" s="72">
        <v>-5.8</v>
      </c>
      <c r="I56" s="72">
        <v>-5.8</v>
      </c>
      <c r="J56" s="72">
        <v>-2.6</v>
      </c>
      <c r="K56" s="72">
        <v>-2</v>
      </c>
      <c r="L56" s="72">
        <v>-0.9</v>
      </c>
      <c r="M56" s="170">
        <v>0.3</v>
      </c>
      <c r="N56" s="90">
        <f t="shared" si="15"/>
        <v>2.5666666666666664</v>
      </c>
      <c r="O56" s="88">
        <f t="shared" si="10"/>
        <v>-2.9333333333333336</v>
      </c>
      <c r="P56" s="72">
        <f t="shared" si="11"/>
        <v>-5.433333333333334</v>
      </c>
      <c r="Q56" s="72">
        <f t="shared" si="12"/>
        <v>-1.8333333333333333</v>
      </c>
      <c r="R56" s="227">
        <f t="shared" si="14"/>
        <v>-2.0083333333333333</v>
      </c>
      <c r="S56" s="235">
        <v>1990</v>
      </c>
      <c r="T56" s="237">
        <f>R56-R80</f>
        <v>0.10000000000000009</v>
      </c>
      <c r="U56" s="6"/>
      <c r="V56" s="7"/>
      <c r="W56" s="7"/>
      <c r="X56" s="7"/>
      <c r="Y56" s="7"/>
      <c r="Z56" s="7"/>
      <c r="AA56" s="7"/>
      <c r="AB56" s="7"/>
      <c r="AC56" s="7"/>
      <c r="AK56" s="391"/>
    </row>
    <row r="57" spans="1:37" ht="12.75">
      <c r="A57" s="139">
        <v>1991</v>
      </c>
      <c r="B57" s="67">
        <v>1.3</v>
      </c>
      <c r="C57" s="67">
        <v>0.2</v>
      </c>
      <c r="D57" s="67">
        <v>0.7</v>
      </c>
      <c r="E57" s="67">
        <v>-2</v>
      </c>
      <c r="F57" s="67">
        <v>-6.9</v>
      </c>
      <c r="G57" s="67">
        <v>-9</v>
      </c>
      <c r="H57" s="67">
        <v>-6.5</v>
      </c>
      <c r="I57" s="67">
        <v>-7.2</v>
      </c>
      <c r="J57" s="67">
        <v>-2.6</v>
      </c>
      <c r="K57" s="67">
        <v>-2.9</v>
      </c>
      <c r="L57" s="67">
        <v>1.1</v>
      </c>
      <c r="M57" s="72">
        <v>0.6</v>
      </c>
      <c r="N57" s="68">
        <f t="shared" si="15"/>
        <v>0.6</v>
      </c>
      <c r="O57" s="67">
        <f t="shared" si="10"/>
        <v>-2.733333333333334</v>
      </c>
      <c r="P57" s="67">
        <f t="shared" si="11"/>
        <v>-7.566666666666666</v>
      </c>
      <c r="Q57" s="67">
        <f t="shared" si="12"/>
        <v>-1.4666666666666668</v>
      </c>
      <c r="R57" s="223">
        <f t="shared" si="14"/>
        <v>-2.766666666666666</v>
      </c>
      <c r="S57" s="139">
        <v>1991</v>
      </c>
      <c r="T57" s="231">
        <f>R57-R80</f>
        <v>-0.6583333333333328</v>
      </c>
      <c r="U57" s="6"/>
      <c r="V57" s="7"/>
      <c r="W57" s="7"/>
      <c r="X57" s="7"/>
      <c r="Y57" s="7"/>
      <c r="Z57" s="7"/>
      <c r="AA57" s="7"/>
      <c r="AB57" s="7"/>
      <c r="AC57" s="7"/>
      <c r="AK57" s="391"/>
    </row>
    <row r="58" spans="1:37" ht="12.75">
      <c r="A58" s="139">
        <v>1992</v>
      </c>
      <c r="B58" s="72">
        <v>2.3</v>
      </c>
      <c r="C58" s="88">
        <v>0.3</v>
      </c>
      <c r="D58" s="72">
        <v>-1.9</v>
      </c>
      <c r="E58" s="72">
        <v>-0.9</v>
      </c>
      <c r="F58" s="72">
        <v>-8.3</v>
      </c>
      <c r="G58" s="72">
        <v>-8.7</v>
      </c>
      <c r="H58" s="72">
        <v>-7.3</v>
      </c>
      <c r="I58" s="72">
        <v>-3.8</v>
      </c>
      <c r="J58" s="72">
        <v>-2</v>
      </c>
      <c r="K58" s="72">
        <v>-2.4</v>
      </c>
      <c r="L58" s="72">
        <v>1</v>
      </c>
      <c r="M58" s="72">
        <v>2.6</v>
      </c>
      <c r="N58" s="68">
        <f t="shared" si="15"/>
        <v>1.0666666666666667</v>
      </c>
      <c r="O58" s="88">
        <f t="shared" si="10"/>
        <v>-3.7000000000000006</v>
      </c>
      <c r="P58" s="67">
        <f t="shared" si="11"/>
        <v>-6.6000000000000005</v>
      </c>
      <c r="Q58" s="67">
        <f t="shared" si="12"/>
        <v>-1.1333333333333335</v>
      </c>
      <c r="R58" s="223">
        <f t="shared" si="14"/>
        <v>-2.4250000000000003</v>
      </c>
      <c r="S58" s="139">
        <v>1992</v>
      </c>
      <c r="T58" s="233">
        <f>R58-R80</f>
        <v>-0.3166666666666669</v>
      </c>
      <c r="U58" s="6"/>
      <c r="V58" s="7"/>
      <c r="W58" s="7"/>
      <c r="X58" s="7"/>
      <c r="Y58" s="7"/>
      <c r="Z58" s="7"/>
      <c r="AA58" s="7"/>
      <c r="AB58" s="7"/>
      <c r="AC58" s="7"/>
      <c r="AK58" s="391"/>
    </row>
    <row r="59" spans="1:37" ht="12.75">
      <c r="A59" s="235">
        <v>1993</v>
      </c>
      <c r="B59" s="67">
        <v>1.5</v>
      </c>
      <c r="C59" s="67">
        <v>1.6</v>
      </c>
      <c r="D59" s="67">
        <v>0.4</v>
      </c>
      <c r="E59" s="67">
        <v>-1.1</v>
      </c>
      <c r="F59" s="67">
        <v>-2.2</v>
      </c>
      <c r="G59" s="67">
        <v>-3.9</v>
      </c>
      <c r="H59" s="67">
        <v>-3.6</v>
      </c>
      <c r="I59" s="67">
        <v>-3.8</v>
      </c>
      <c r="J59" s="67">
        <v>-3.9</v>
      </c>
      <c r="K59" s="67">
        <v>-1.8</v>
      </c>
      <c r="L59" s="67">
        <v>0.2</v>
      </c>
      <c r="M59" s="67">
        <v>0.6</v>
      </c>
      <c r="N59" s="68">
        <f t="shared" si="15"/>
        <v>1.9000000000000001</v>
      </c>
      <c r="O59" s="67">
        <f t="shared" si="10"/>
        <v>-0.9666666666666668</v>
      </c>
      <c r="P59" s="67">
        <f t="shared" si="11"/>
        <v>-3.766666666666667</v>
      </c>
      <c r="Q59" s="67">
        <f t="shared" si="12"/>
        <v>-1.8333333333333333</v>
      </c>
      <c r="R59" s="223">
        <f t="shared" si="14"/>
        <v>-1.3333333333333333</v>
      </c>
      <c r="S59" s="235">
        <v>1993</v>
      </c>
      <c r="T59" s="232">
        <f>R59-R80</f>
        <v>0.7750000000000001</v>
      </c>
      <c r="U59" s="71"/>
      <c r="V59" s="7"/>
      <c r="W59" s="7"/>
      <c r="X59" s="7"/>
      <c r="Y59" s="7"/>
      <c r="Z59" s="7"/>
      <c r="AA59" s="7"/>
      <c r="AB59" s="7"/>
      <c r="AC59" s="7"/>
      <c r="AK59" s="391"/>
    </row>
    <row r="60" spans="1:37" ht="12.75">
      <c r="A60" s="235">
        <v>1994</v>
      </c>
      <c r="B60" s="72">
        <v>2</v>
      </c>
      <c r="C60" s="72">
        <v>1.3</v>
      </c>
      <c r="D60" s="72">
        <v>1.2</v>
      </c>
      <c r="E60" s="72">
        <v>-0.8</v>
      </c>
      <c r="F60" s="72">
        <v>-4</v>
      </c>
      <c r="G60" s="72">
        <v>-4</v>
      </c>
      <c r="H60" s="72">
        <v>-10.2</v>
      </c>
      <c r="I60" s="72">
        <v>-3.3</v>
      </c>
      <c r="J60" s="72">
        <v>-3.3</v>
      </c>
      <c r="K60" s="72">
        <v>-5.6</v>
      </c>
      <c r="L60" s="72">
        <v>1.8</v>
      </c>
      <c r="M60" s="72">
        <v>2.5</v>
      </c>
      <c r="N60" s="68">
        <f t="shared" si="15"/>
        <v>1.3</v>
      </c>
      <c r="O60" s="88">
        <f t="shared" si="10"/>
        <v>-1.2</v>
      </c>
      <c r="P60" s="67">
        <f t="shared" si="11"/>
        <v>-5.833333333333333</v>
      </c>
      <c r="Q60" s="67">
        <f t="shared" si="12"/>
        <v>-2.3666666666666663</v>
      </c>
      <c r="R60" s="223">
        <f t="shared" si="14"/>
        <v>-1.866666666666667</v>
      </c>
      <c r="S60" s="235">
        <v>1994</v>
      </c>
      <c r="T60" s="237">
        <f>R60-R80</f>
        <v>0.24166666666666647</v>
      </c>
      <c r="U60" s="71"/>
      <c r="V60" s="7"/>
      <c r="W60" s="7"/>
      <c r="X60" s="7"/>
      <c r="Y60" s="7"/>
      <c r="Z60" s="7"/>
      <c r="AA60" s="7"/>
      <c r="AB60" s="7"/>
      <c r="AC60" s="7"/>
      <c r="AK60" s="391"/>
    </row>
    <row r="61" spans="1:37" ht="12.75">
      <c r="A61" s="139">
        <v>1995</v>
      </c>
      <c r="B61" s="67">
        <v>3.5</v>
      </c>
      <c r="C61" s="67">
        <v>3.1</v>
      </c>
      <c r="D61" s="67">
        <v>0.4</v>
      </c>
      <c r="E61" s="67">
        <v>-1.2</v>
      </c>
      <c r="F61" s="67">
        <v>-2.1</v>
      </c>
      <c r="G61" s="67">
        <v>-6.4</v>
      </c>
      <c r="H61" s="67">
        <v>-13.1</v>
      </c>
      <c r="I61" s="67">
        <v>-11.3</v>
      </c>
      <c r="J61" s="67">
        <v>-5.9</v>
      </c>
      <c r="K61" s="67">
        <v>-1.1</v>
      </c>
      <c r="L61" s="67">
        <v>-0.2</v>
      </c>
      <c r="M61" s="67">
        <v>1.5</v>
      </c>
      <c r="N61" s="68">
        <f t="shared" si="15"/>
        <v>3.033333333333333</v>
      </c>
      <c r="O61" s="67">
        <f t="shared" si="10"/>
        <v>-0.9666666666666667</v>
      </c>
      <c r="P61" s="67">
        <f t="shared" si="11"/>
        <v>-10.266666666666667</v>
      </c>
      <c r="Q61" s="67">
        <f t="shared" si="12"/>
        <v>-2.4</v>
      </c>
      <c r="R61" s="223">
        <f t="shared" si="14"/>
        <v>-2.733333333333334</v>
      </c>
      <c r="S61" s="139">
        <v>1995</v>
      </c>
      <c r="T61" s="231">
        <f>R61-R80</f>
        <v>-0.6250000000000004</v>
      </c>
      <c r="U61" s="71"/>
      <c r="V61" s="7"/>
      <c r="W61" s="7"/>
      <c r="X61" s="7"/>
      <c r="Z61" s="7"/>
      <c r="AA61" s="7"/>
      <c r="AB61" s="7"/>
      <c r="AC61" s="7"/>
      <c r="AK61" s="391"/>
    </row>
    <row r="62" spans="1:37" ht="12.75">
      <c r="A62" s="235">
        <v>1996</v>
      </c>
      <c r="B62" s="72">
        <v>2</v>
      </c>
      <c r="C62" s="72">
        <v>3.2</v>
      </c>
      <c r="D62" s="72">
        <v>1.8</v>
      </c>
      <c r="E62" s="72">
        <v>-1.5</v>
      </c>
      <c r="F62" s="72">
        <v>-2.6</v>
      </c>
      <c r="G62" s="72">
        <v>-5.2</v>
      </c>
      <c r="H62" s="72">
        <v>-3.5</v>
      </c>
      <c r="I62" s="72">
        <v>-3.6</v>
      </c>
      <c r="J62" s="72">
        <v>-1.4</v>
      </c>
      <c r="K62" s="72">
        <v>-1.4</v>
      </c>
      <c r="L62" s="72">
        <v>0</v>
      </c>
      <c r="M62" s="72">
        <v>1.4</v>
      </c>
      <c r="N62" s="68">
        <f t="shared" si="15"/>
        <v>2.2333333333333334</v>
      </c>
      <c r="O62" s="88">
        <f t="shared" si="10"/>
        <v>-0.7666666666666666</v>
      </c>
      <c r="P62" s="67">
        <f t="shared" si="11"/>
        <v>-4.1</v>
      </c>
      <c r="Q62" s="67">
        <f t="shared" si="12"/>
        <v>-0.9333333333333332</v>
      </c>
      <c r="R62" s="223">
        <f t="shared" si="14"/>
        <v>-0.9</v>
      </c>
      <c r="S62" s="235">
        <v>1996</v>
      </c>
      <c r="T62" s="232">
        <f>R62-R80</f>
        <v>1.2083333333333335</v>
      </c>
      <c r="U62" s="71"/>
      <c r="V62" s="7"/>
      <c r="W62" s="7"/>
      <c r="X62" s="7"/>
      <c r="Z62" s="7"/>
      <c r="AA62" s="7"/>
      <c r="AB62" s="7"/>
      <c r="AC62" s="7"/>
      <c r="AK62" s="391"/>
    </row>
    <row r="63" spans="1:37" ht="12.75">
      <c r="A63" s="280">
        <v>1997</v>
      </c>
      <c r="B63" s="67">
        <v>2.9</v>
      </c>
      <c r="C63" s="67">
        <v>2</v>
      </c>
      <c r="D63" s="67">
        <v>1.6</v>
      </c>
      <c r="E63" s="67">
        <v>-1.8</v>
      </c>
      <c r="F63" s="67">
        <v>-1.6</v>
      </c>
      <c r="G63" s="67">
        <v>-4.6</v>
      </c>
      <c r="H63" s="67">
        <v>-7.2</v>
      </c>
      <c r="I63" s="67">
        <v>-4.4</v>
      </c>
      <c r="J63" s="67">
        <v>-7.2</v>
      </c>
      <c r="K63" s="67">
        <v>-3.1</v>
      </c>
      <c r="L63" s="67">
        <v>-2.5</v>
      </c>
      <c r="M63" s="67">
        <v>0.9</v>
      </c>
      <c r="N63" s="68">
        <f t="shared" si="15"/>
        <v>2.1</v>
      </c>
      <c r="O63" s="67">
        <f t="shared" si="10"/>
        <v>-0.6</v>
      </c>
      <c r="P63" s="67">
        <f t="shared" si="11"/>
        <v>-5.400000000000001</v>
      </c>
      <c r="Q63" s="67">
        <f t="shared" si="12"/>
        <v>-4.266666666666667</v>
      </c>
      <c r="R63" s="223">
        <f t="shared" si="14"/>
        <v>-2.0833333333333335</v>
      </c>
      <c r="S63" s="427">
        <v>1997</v>
      </c>
      <c r="T63" s="279">
        <f>R63-R80</f>
        <v>0.02499999999999991</v>
      </c>
      <c r="U63" s="71"/>
      <c r="V63" s="7"/>
      <c r="W63" s="7"/>
      <c r="X63" s="7"/>
      <c r="Z63" s="7"/>
      <c r="AA63" s="7"/>
      <c r="AB63" s="7"/>
      <c r="AC63" s="7"/>
      <c r="AK63" s="391"/>
    </row>
    <row r="64" spans="1:37" ht="12.75">
      <c r="A64" s="235">
        <v>1998</v>
      </c>
      <c r="B64" s="72">
        <v>2.9</v>
      </c>
      <c r="C64" s="72">
        <v>2.7</v>
      </c>
      <c r="D64" s="72">
        <v>1.9</v>
      </c>
      <c r="E64" s="72">
        <v>1.9</v>
      </c>
      <c r="F64" s="72">
        <v>-0.6</v>
      </c>
      <c r="G64" s="72">
        <v>0.7</v>
      </c>
      <c r="H64" s="72">
        <v>-5.6</v>
      </c>
      <c r="I64" s="72">
        <v>-7.3</v>
      </c>
      <c r="J64" s="72">
        <v>-7.8</v>
      </c>
      <c r="K64" s="72">
        <v>-1.6</v>
      </c>
      <c r="L64" s="72">
        <v>0.3</v>
      </c>
      <c r="M64" s="72">
        <v>0.9</v>
      </c>
      <c r="N64" s="68">
        <f t="shared" si="15"/>
        <v>2.1666666666666665</v>
      </c>
      <c r="O64" s="88">
        <f t="shared" si="10"/>
        <v>1.0666666666666667</v>
      </c>
      <c r="P64" s="67">
        <f t="shared" si="11"/>
        <v>-4.066666666666666</v>
      </c>
      <c r="Q64" s="67">
        <f t="shared" si="12"/>
        <v>-3.033333333333333</v>
      </c>
      <c r="R64" s="223">
        <f t="shared" si="14"/>
        <v>-0.9666666666666665</v>
      </c>
      <c r="S64" s="235">
        <v>1998</v>
      </c>
      <c r="T64" s="232">
        <f>R64-R80</f>
        <v>1.141666666666667</v>
      </c>
      <c r="U64" s="396" t="s">
        <v>40</v>
      </c>
      <c r="V64" s="67"/>
      <c r="W64" s="67"/>
      <c r="X64" s="7"/>
      <c r="Z64" s="7"/>
      <c r="AA64" s="7"/>
      <c r="AB64" s="7"/>
      <c r="AC64" s="7"/>
      <c r="AK64" s="391"/>
    </row>
    <row r="65" spans="1:37" ht="12.75">
      <c r="A65" s="234">
        <v>1999</v>
      </c>
      <c r="B65" s="67">
        <v>2.8</v>
      </c>
      <c r="C65" s="67">
        <v>2.2</v>
      </c>
      <c r="D65" s="67">
        <v>2</v>
      </c>
      <c r="E65" s="67">
        <v>1.5</v>
      </c>
      <c r="F65" s="67">
        <v>-0.2</v>
      </c>
      <c r="G65" s="67">
        <v>-3.6</v>
      </c>
      <c r="H65" s="67">
        <v>-3.4</v>
      </c>
      <c r="I65" s="67">
        <v>-5.4</v>
      </c>
      <c r="J65" s="67">
        <v>-5.3</v>
      </c>
      <c r="K65" s="67">
        <v>-1.2</v>
      </c>
      <c r="L65" s="67">
        <v>0.9</v>
      </c>
      <c r="M65" s="67">
        <v>1.6</v>
      </c>
      <c r="N65" s="68">
        <f t="shared" si="15"/>
        <v>1.9666666666666668</v>
      </c>
      <c r="O65" s="67">
        <f t="shared" si="10"/>
        <v>1.0999999999999999</v>
      </c>
      <c r="P65" s="67">
        <f t="shared" si="11"/>
        <v>-4.133333333333334</v>
      </c>
      <c r="Q65" s="67">
        <f t="shared" si="12"/>
        <v>-1.8666666666666665</v>
      </c>
      <c r="R65" s="223">
        <f t="shared" si="14"/>
        <v>-0.6749999999999998</v>
      </c>
      <c r="S65" s="234">
        <v>1999</v>
      </c>
      <c r="T65" s="237">
        <f>R65-R80</f>
        <v>1.4333333333333336</v>
      </c>
      <c r="U65" s="204" t="s">
        <v>37</v>
      </c>
      <c r="V65" s="7"/>
      <c r="W65" s="7"/>
      <c r="X65" s="7"/>
      <c r="Z65" s="7"/>
      <c r="AA65" s="7"/>
      <c r="AB65" s="7"/>
      <c r="AC65" s="7"/>
      <c r="AK65" s="391"/>
    </row>
    <row r="66" spans="1:37" ht="12.75">
      <c r="A66" s="235">
        <v>2000</v>
      </c>
      <c r="B66" s="67">
        <v>2.1</v>
      </c>
      <c r="C66" s="67">
        <v>2.6</v>
      </c>
      <c r="D66" s="67">
        <v>1.3</v>
      </c>
      <c r="E66" s="67">
        <v>0.2</v>
      </c>
      <c r="F66" s="67">
        <v>-1.2</v>
      </c>
      <c r="G66" s="67">
        <v>-2.2</v>
      </c>
      <c r="H66" s="67">
        <v>-3.2</v>
      </c>
      <c r="I66" s="67">
        <v>-6.8</v>
      </c>
      <c r="J66" s="67">
        <v>-6.1</v>
      </c>
      <c r="K66" s="67">
        <v>-1.5</v>
      </c>
      <c r="L66" s="67">
        <v>-0.4</v>
      </c>
      <c r="M66" s="67">
        <v>0.4</v>
      </c>
      <c r="N66" s="68">
        <f t="shared" si="15"/>
        <v>2.1</v>
      </c>
      <c r="O66" s="88">
        <f t="shared" si="10"/>
        <v>0.10000000000000002</v>
      </c>
      <c r="P66" s="67">
        <f t="shared" si="11"/>
        <v>-4.066666666666666</v>
      </c>
      <c r="Q66" s="67">
        <f t="shared" si="12"/>
        <v>-2.6666666666666665</v>
      </c>
      <c r="R66" s="223">
        <f t="shared" si="14"/>
        <v>-1.2333333333333334</v>
      </c>
      <c r="S66" s="235">
        <v>2000</v>
      </c>
      <c r="T66" s="232">
        <f>R66-R80</f>
        <v>0.875</v>
      </c>
      <c r="U66" s="192" t="s">
        <v>20</v>
      </c>
      <c r="V66" s="7"/>
      <c r="W66" s="7"/>
      <c r="X66" s="7"/>
      <c r="Z66" s="7"/>
      <c r="AA66" s="7"/>
      <c r="AB66" s="7"/>
      <c r="AC66" s="7"/>
      <c r="AK66" s="391"/>
    </row>
    <row r="67" spans="1:37" ht="12.75">
      <c r="A67" s="234">
        <v>2001</v>
      </c>
      <c r="B67" s="67">
        <v>1.7</v>
      </c>
      <c r="C67" s="67">
        <v>0.5</v>
      </c>
      <c r="D67" s="67">
        <v>0.2</v>
      </c>
      <c r="E67" s="67">
        <v>-3</v>
      </c>
      <c r="F67" s="67">
        <v>-0.5</v>
      </c>
      <c r="G67" s="67">
        <v>-5.5</v>
      </c>
      <c r="H67" s="67">
        <v>-7</v>
      </c>
      <c r="I67" s="67">
        <v>-2.5</v>
      </c>
      <c r="J67" s="67">
        <v>-1.9</v>
      </c>
      <c r="K67" s="67">
        <v>-0.3</v>
      </c>
      <c r="L67" s="67">
        <v>0.2</v>
      </c>
      <c r="M67" s="67">
        <v>1.8</v>
      </c>
      <c r="N67" s="68">
        <f t="shared" si="15"/>
        <v>0.8666666666666667</v>
      </c>
      <c r="O67" s="67">
        <f t="shared" si="10"/>
        <v>-1.0999999999999999</v>
      </c>
      <c r="P67" s="67">
        <f t="shared" si="11"/>
        <v>-5</v>
      </c>
      <c r="Q67" s="67">
        <f t="shared" si="12"/>
        <v>-0.6666666666666666</v>
      </c>
      <c r="R67" s="223">
        <f t="shared" si="14"/>
        <v>-1.3583333333333334</v>
      </c>
      <c r="S67" s="234">
        <v>2001</v>
      </c>
      <c r="T67" s="237">
        <f>R67-R80</f>
        <v>0.75</v>
      </c>
      <c r="U67" s="383" t="s">
        <v>51</v>
      </c>
      <c r="V67" s="7"/>
      <c r="W67" s="7"/>
      <c r="X67" s="7"/>
      <c r="Z67" s="7"/>
      <c r="AA67" s="7"/>
      <c r="AB67" s="7"/>
      <c r="AC67" s="7"/>
      <c r="AK67" s="391"/>
    </row>
    <row r="68" spans="1:37" ht="12.75">
      <c r="A68" s="139">
        <v>2002</v>
      </c>
      <c r="B68" s="67">
        <v>2.8</v>
      </c>
      <c r="C68" s="67">
        <v>3.1</v>
      </c>
      <c r="D68" s="67">
        <v>0.1</v>
      </c>
      <c r="E68" s="67">
        <v>0.7</v>
      </c>
      <c r="F68" s="67">
        <v>-6</v>
      </c>
      <c r="G68" s="67">
        <v>-9.3</v>
      </c>
      <c r="H68" s="67">
        <v>-7.8</v>
      </c>
      <c r="I68" s="67">
        <v>-4.4</v>
      </c>
      <c r="J68" s="67">
        <v>-2.4</v>
      </c>
      <c r="K68" s="67">
        <v>-5.6</v>
      </c>
      <c r="L68" s="67">
        <v>-1.1</v>
      </c>
      <c r="M68" s="67">
        <v>1.5</v>
      </c>
      <c r="N68" s="68">
        <f t="shared" si="15"/>
        <v>2.566666666666667</v>
      </c>
      <c r="O68" s="88">
        <f t="shared" si="10"/>
        <v>-1.7333333333333334</v>
      </c>
      <c r="P68" s="67">
        <f t="shared" si="11"/>
        <v>-7.166666666666667</v>
      </c>
      <c r="Q68" s="67">
        <f t="shared" si="12"/>
        <v>-3.033333333333333</v>
      </c>
      <c r="R68" s="223">
        <f t="shared" si="14"/>
        <v>-2.366666666666667</v>
      </c>
      <c r="S68" s="139">
        <v>2002</v>
      </c>
      <c r="T68" s="231">
        <f>R68-R80</f>
        <v>-0.25833333333333375</v>
      </c>
      <c r="U68" s="71"/>
      <c r="V68" s="7"/>
      <c r="W68" s="7"/>
      <c r="X68" s="7"/>
      <c r="Z68" s="7"/>
      <c r="AA68" s="7"/>
      <c r="AB68" s="7"/>
      <c r="AC68" s="7"/>
      <c r="AK68" s="391"/>
    </row>
    <row r="69" spans="1:37" ht="12.75">
      <c r="A69" s="234">
        <v>2003</v>
      </c>
      <c r="B69" s="67">
        <v>2.5</v>
      </c>
      <c r="C69" s="67">
        <v>2.9</v>
      </c>
      <c r="D69" s="67">
        <v>0.4</v>
      </c>
      <c r="E69" s="67">
        <v>-0.1</v>
      </c>
      <c r="F69" s="67">
        <v>-2.5</v>
      </c>
      <c r="G69" s="67">
        <v>-8</v>
      </c>
      <c r="H69" s="67">
        <v>-5.4</v>
      </c>
      <c r="I69" s="67">
        <v>-1.6</v>
      </c>
      <c r="J69" s="67">
        <v>-2.4</v>
      </c>
      <c r="K69" s="67">
        <v>-1.9</v>
      </c>
      <c r="L69" s="67">
        <v>-1.5</v>
      </c>
      <c r="M69" s="67">
        <v>-0.9</v>
      </c>
      <c r="N69" s="68">
        <f t="shared" si="15"/>
        <v>2.3000000000000003</v>
      </c>
      <c r="O69" s="67">
        <f t="shared" si="10"/>
        <v>-0.7333333333333334</v>
      </c>
      <c r="P69" s="67">
        <f t="shared" si="11"/>
        <v>-5</v>
      </c>
      <c r="Q69" s="67">
        <f t="shared" si="12"/>
        <v>-1.9333333333333333</v>
      </c>
      <c r="R69" s="223">
        <f t="shared" si="14"/>
        <v>-1.5416666666666663</v>
      </c>
      <c r="S69" s="234">
        <v>2003</v>
      </c>
      <c r="T69" s="232">
        <f>R69-R80</f>
        <v>0.5666666666666671</v>
      </c>
      <c r="U69" s="71"/>
      <c r="V69" s="7"/>
      <c r="W69" s="7"/>
      <c r="X69" s="7"/>
      <c r="Y69" s="7"/>
      <c r="Z69" s="7"/>
      <c r="AA69" s="7"/>
      <c r="AB69" s="7"/>
      <c r="AC69" s="7"/>
      <c r="AK69" s="391"/>
    </row>
    <row r="70" spans="1:37" ht="12.75">
      <c r="A70" s="235">
        <v>2004</v>
      </c>
      <c r="B70" s="67">
        <v>2.2</v>
      </c>
      <c r="C70" s="67">
        <v>2.7</v>
      </c>
      <c r="D70" s="67">
        <v>1.1</v>
      </c>
      <c r="E70" s="67">
        <v>-1.6</v>
      </c>
      <c r="F70" s="67">
        <v>-2</v>
      </c>
      <c r="G70" s="67">
        <v>-2.5</v>
      </c>
      <c r="H70" s="67">
        <v>-3.6</v>
      </c>
      <c r="I70" s="67">
        <v>-4.3</v>
      </c>
      <c r="J70" s="67">
        <v>-3.8</v>
      </c>
      <c r="K70" s="67">
        <v>-2.2</v>
      </c>
      <c r="L70" s="67">
        <v>0.5</v>
      </c>
      <c r="M70" s="67">
        <v>1.2</v>
      </c>
      <c r="N70" s="68">
        <f t="shared" si="15"/>
        <v>1.3333333333333333</v>
      </c>
      <c r="O70" s="88">
        <f t="shared" si="10"/>
        <v>-0.8333333333333334</v>
      </c>
      <c r="P70" s="67">
        <f t="shared" si="11"/>
        <v>-3.4666666666666663</v>
      </c>
      <c r="Q70" s="67">
        <f t="shared" si="12"/>
        <v>-1.8333333333333333</v>
      </c>
      <c r="R70" s="223">
        <f t="shared" si="14"/>
        <v>-1.0250000000000001</v>
      </c>
      <c r="S70" s="235">
        <v>2004</v>
      </c>
      <c r="T70" s="237">
        <f>R70-R80</f>
        <v>1.0833333333333333</v>
      </c>
      <c r="U70" s="71"/>
      <c r="V70" s="7"/>
      <c r="W70" s="7"/>
      <c r="X70" s="7"/>
      <c r="Y70" s="7"/>
      <c r="Z70" s="7"/>
      <c r="AA70" s="7"/>
      <c r="AB70" s="7"/>
      <c r="AC70" s="7"/>
      <c r="AK70" s="391"/>
    </row>
    <row r="71" spans="1:37" ht="12.75">
      <c r="A71" s="235">
        <v>2005</v>
      </c>
      <c r="B71" s="67">
        <v>2.2</v>
      </c>
      <c r="C71" s="67">
        <v>2.8</v>
      </c>
      <c r="D71" s="67">
        <v>0.6</v>
      </c>
      <c r="E71" s="67">
        <v>-1</v>
      </c>
      <c r="F71" s="67">
        <v>-3.6</v>
      </c>
      <c r="G71" s="67">
        <v>-8</v>
      </c>
      <c r="H71" s="67">
        <v>-6.4</v>
      </c>
      <c r="I71" s="67">
        <v>-3.2</v>
      </c>
      <c r="J71" s="67">
        <v>-2</v>
      </c>
      <c r="K71" s="67">
        <v>-0.5</v>
      </c>
      <c r="L71" s="67">
        <v>0.4</v>
      </c>
      <c r="M71" s="67">
        <v>0.5</v>
      </c>
      <c r="N71" s="68">
        <f t="shared" si="15"/>
        <v>2.066666666666667</v>
      </c>
      <c r="O71" s="67">
        <f t="shared" si="10"/>
        <v>-1.3333333333333333</v>
      </c>
      <c r="P71" s="67">
        <f t="shared" si="11"/>
        <v>-5.866666666666667</v>
      </c>
      <c r="Q71" s="67">
        <f t="shared" si="12"/>
        <v>-0.7000000000000001</v>
      </c>
      <c r="R71" s="223">
        <f t="shared" si="14"/>
        <v>-1.5166666666666668</v>
      </c>
      <c r="S71" s="235">
        <v>2005</v>
      </c>
      <c r="T71" s="232">
        <f>R71-R80</f>
        <v>0.5916666666666666</v>
      </c>
      <c r="U71" s="71"/>
      <c r="V71" s="7"/>
      <c r="W71" s="7"/>
      <c r="X71" s="7"/>
      <c r="Y71" s="7"/>
      <c r="Z71" s="7"/>
      <c r="AA71" s="7"/>
      <c r="AB71" s="7"/>
      <c r="AC71" s="7"/>
      <c r="AK71" s="391"/>
    </row>
    <row r="72" spans="1:37" ht="12.75">
      <c r="A72" s="235">
        <v>2006</v>
      </c>
      <c r="B72" s="67">
        <v>3.7</v>
      </c>
      <c r="C72" s="67">
        <v>3.2</v>
      </c>
      <c r="D72" s="67">
        <v>3.3</v>
      </c>
      <c r="E72" s="67">
        <v>-0.4</v>
      </c>
      <c r="F72" s="67">
        <v>-0.3</v>
      </c>
      <c r="G72" s="67">
        <v>-3.8</v>
      </c>
      <c r="H72" s="67">
        <v>-4.2</v>
      </c>
      <c r="I72" s="67">
        <v>-8.9</v>
      </c>
      <c r="J72" s="67">
        <v>-4.7</v>
      </c>
      <c r="K72" s="67">
        <v>0</v>
      </c>
      <c r="L72" s="67">
        <v>0.2</v>
      </c>
      <c r="M72" s="67">
        <v>1.8</v>
      </c>
      <c r="N72" s="68">
        <f t="shared" si="15"/>
        <v>2.466666666666667</v>
      </c>
      <c r="O72" s="67">
        <f aca="true" t="shared" si="16" ref="O72:O79">AVERAGE(D72:F72)</f>
        <v>0.8666666666666667</v>
      </c>
      <c r="P72" s="67">
        <f aca="true" t="shared" si="17" ref="P72:P79">AVERAGE(G72:I72)</f>
        <v>-5.633333333333333</v>
      </c>
      <c r="Q72" s="67">
        <f aca="true" t="shared" si="18" ref="Q72:Q79">AVERAGE(J72:L72)</f>
        <v>-1.5</v>
      </c>
      <c r="R72" s="223">
        <f aca="true" t="shared" si="19" ref="R72:R79">AVERAGE(B72:M72)</f>
        <v>-0.8416666666666668</v>
      </c>
      <c r="S72" s="235">
        <v>2006</v>
      </c>
      <c r="T72" s="237">
        <f>R72-R80</f>
        <v>1.2666666666666666</v>
      </c>
      <c r="U72" s="71"/>
      <c r="V72" s="7"/>
      <c r="W72" s="7"/>
      <c r="X72" s="7"/>
      <c r="Y72" s="7"/>
      <c r="Z72" s="7"/>
      <c r="AA72" s="7"/>
      <c r="AB72" s="7"/>
      <c r="AC72" s="7"/>
      <c r="AK72" s="391"/>
    </row>
    <row r="73" spans="1:37" ht="12.75">
      <c r="A73" s="138">
        <v>2007</v>
      </c>
      <c r="B73" s="88">
        <v>3</v>
      </c>
      <c r="C73" s="88">
        <v>2.2</v>
      </c>
      <c r="D73" s="88">
        <v>-0.9</v>
      </c>
      <c r="E73" s="88">
        <v>-4.2</v>
      </c>
      <c r="F73" s="88">
        <v>-4.8</v>
      </c>
      <c r="G73" s="88">
        <v>-7.8</v>
      </c>
      <c r="H73" s="88">
        <v>-12.6</v>
      </c>
      <c r="I73" s="88">
        <v>-5.2</v>
      </c>
      <c r="J73" s="88">
        <v>-3</v>
      </c>
      <c r="K73" s="140">
        <v>-3.8</v>
      </c>
      <c r="L73" s="88">
        <v>-1.7</v>
      </c>
      <c r="M73" s="88">
        <v>1.3</v>
      </c>
      <c r="N73" s="154">
        <f t="shared" si="15"/>
        <v>2.3333333333333335</v>
      </c>
      <c r="O73" s="88">
        <f t="shared" si="16"/>
        <v>-3.3000000000000003</v>
      </c>
      <c r="P73" s="140">
        <f t="shared" si="17"/>
        <v>-8.533333333333333</v>
      </c>
      <c r="Q73" s="88">
        <f t="shared" si="18"/>
        <v>-2.8333333333333335</v>
      </c>
      <c r="R73" s="228">
        <f t="shared" si="19"/>
        <v>-3.125</v>
      </c>
      <c r="S73" s="138">
        <v>2007</v>
      </c>
      <c r="T73" s="231">
        <f>R73-R80</f>
        <v>-1.0166666666666666</v>
      </c>
      <c r="U73" s="71"/>
      <c r="V73" s="7"/>
      <c r="W73" s="7"/>
      <c r="X73" s="7"/>
      <c r="Y73" s="7"/>
      <c r="Z73" s="7"/>
      <c r="AA73" s="7"/>
      <c r="AB73" s="7"/>
      <c r="AC73" s="7"/>
      <c r="AK73" s="391"/>
    </row>
    <row r="74" spans="1:37" ht="12.75">
      <c r="A74" s="236">
        <v>2008</v>
      </c>
      <c r="B74" s="154">
        <v>2.1</v>
      </c>
      <c r="C74" s="140">
        <v>2.5</v>
      </c>
      <c r="D74" s="140">
        <v>1.2</v>
      </c>
      <c r="E74" s="140">
        <v>-1.7</v>
      </c>
      <c r="F74" s="140">
        <v>-1.6</v>
      </c>
      <c r="G74" s="140">
        <v>-3.3</v>
      </c>
      <c r="H74" s="140">
        <v>-3.9</v>
      </c>
      <c r="I74" s="140">
        <v>-5.1</v>
      </c>
      <c r="J74" s="140">
        <v>0.1</v>
      </c>
      <c r="K74" s="140">
        <v>-0.3</v>
      </c>
      <c r="L74" s="140">
        <v>0.5</v>
      </c>
      <c r="M74" s="162">
        <v>1.7</v>
      </c>
      <c r="N74" s="154">
        <f aca="true" t="shared" si="20" ref="N74:N79">AVERAGE(B74:C74,M73)</f>
        <v>1.9666666666666666</v>
      </c>
      <c r="O74" s="140">
        <f t="shared" si="16"/>
        <v>-0.7000000000000001</v>
      </c>
      <c r="P74" s="140">
        <f t="shared" si="17"/>
        <v>-4.1</v>
      </c>
      <c r="Q74" s="140">
        <f t="shared" si="18"/>
        <v>0.10000000000000002</v>
      </c>
      <c r="R74" s="224">
        <f t="shared" si="19"/>
        <v>-0.6500000000000001</v>
      </c>
      <c r="S74" s="235">
        <v>2008</v>
      </c>
      <c r="T74" s="237">
        <f>R74-R80</f>
        <v>1.4583333333333333</v>
      </c>
      <c r="U74" s="71"/>
      <c r="V74" s="7"/>
      <c r="W74" s="7"/>
      <c r="X74" s="7"/>
      <c r="Y74" s="7"/>
      <c r="Z74" s="7"/>
      <c r="AA74" s="7"/>
      <c r="AB74" s="7"/>
      <c r="AC74" s="7"/>
      <c r="AK74" s="391"/>
    </row>
    <row r="75" spans="1:37" ht="12.75">
      <c r="A75" s="381">
        <v>2009</v>
      </c>
      <c r="B75" s="154">
        <v>2.9</v>
      </c>
      <c r="C75" s="140">
        <v>2.1</v>
      </c>
      <c r="D75" s="140">
        <v>2.1</v>
      </c>
      <c r="E75" s="140">
        <v>-1.7</v>
      </c>
      <c r="F75" s="140">
        <v>-3.1</v>
      </c>
      <c r="G75" s="140">
        <v>-7.3</v>
      </c>
      <c r="H75" s="140">
        <v>-9.2</v>
      </c>
      <c r="I75" s="140">
        <v>-9</v>
      </c>
      <c r="J75" s="140">
        <v>-4.4</v>
      </c>
      <c r="K75" s="140">
        <v>-2.6</v>
      </c>
      <c r="L75" s="140">
        <v>-2.2</v>
      </c>
      <c r="M75" s="162">
        <v>0.8</v>
      </c>
      <c r="N75" s="154">
        <f t="shared" si="20"/>
        <v>2.2333333333333334</v>
      </c>
      <c r="O75" s="140">
        <f t="shared" si="16"/>
        <v>-0.9</v>
      </c>
      <c r="P75" s="140">
        <f t="shared" si="17"/>
        <v>-8.5</v>
      </c>
      <c r="Q75" s="140">
        <f t="shared" si="18"/>
        <v>-3.0666666666666664</v>
      </c>
      <c r="R75" s="405">
        <f t="shared" si="19"/>
        <v>-2.6333333333333337</v>
      </c>
      <c r="S75" s="139">
        <v>2009</v>
      </c>
      <c r="T75" s="277">
        <f>R75-R80</f>
        <v>-0.5250000000000004</v>
      </c>
      <c r="U75" s="71"/>
      <c r="V75" s="7"/>
      <c r="W75" s="7"/>
      <c r="X75" s="7"/>
      <c r="Y75" s="7"/>
      <c r="Z75" s="7"/>
      <c r="AA75" s="7"/>
      <c r="AB75" s="7"/>
      <c r="AC75" s="7"/>
      <c r="AK75" s="391"/>
    </row>
    <row r="76" spans="1:37" ht="12.75">
      <c r="A76" s="404">
        <v>2010</v>
      </c>
      <c r="B76" s="154">
        <v>1</v>
      </c>
      <c r="C76" s="140">
        <v>0.2</v>
      </c>
      <c r="D76" s="140">
        <v>0.4</v>
      </c>
      <c r="E76" s="140">
        <v>-2.1</v>
      </c>
      <c r="F76" s="140">
        <v>-2.3</v>
      </c>
      <c r="G76" s="140">
        <v>-2</v>
      </c>
      <c r="H76" s="140">
        <v>-4.1</v>
      </c>
      <c r="I76" s="140">
        <v>-4.2</v>
      </c>
      <c r="J76" s="140">
        <v>-2.5</v>
      </c>
      <c r="K76" s="140">
        <v>0.2</v>
      </c>
      <c r="L76" s="140">
        <v>1.3</v>
      </c>
      <c r="M76" s="162">
        <v>0.4</v>
      </c>
      <c r="N76" s="154">
        <f t="shared" si="20"/>
        <v>0.6666666666666666</v>
      </c>
      <c r="O76" s="140">
        <f t="shared" si="16"/>
        <v>-1.3333333333333333</v>
      </c>
      <c r="P76" s="140">
        <f t="shared" si="17"/>
        <v>-3.4333333333333336</v>
      </c>
      <c r="Q76" s="140">
        <f t="shared" si="18"/>
        <v>-0.33333333333333326</v>
      </c>
      <c r="R76" s="405">
        <f t="shared" si="19"/>
        <v>-1.1416666666666664</v>
      </c>
      <c r="S76" s="425">
        <v>2010</v>
      </c>
      <c r="T76" s="426">
        <f>R76-R80</f>
        <v>0.966666666666667</v>
      </c>
      <c r="U76" s="71"/>
      <c r="V76" s="7"/>
      <c r="W76" s="7"/>
      <c r="X76" s="7"/>
      <c r="Y76" s="7"/>
      <c r="Z76" s="7"/>
      <c r="AA76" s="7"/>
      <c r="AB76" s="7"/>
      <c r="AC76" s="7"/>
      <c r="AK76" s="391"/>
    </row>
    <row r="77" spans="1:37" ht="13.5" thickBot="1">
      <c r="A77" s="381">
        <v>2011</v>
      </c>
      <c r="B77" s="154">
        <v>1.8</v>
      </c>
      <c r="C77" s="140">
        <v>3.2</v>
      </c>
      <c r="D77" s="140">
        <v>0.7</v>
      </c>
      <c r="E77" s="140">
        <v>-4.6</v>
      </c>
      <c r="F77" s="140">
        <v>-2.3</v>
      </c>
      <c r="G77" s="140">
        <v>-7.5</v>
      </c>
      <c r="H77" s="140">
        <v>-9.9</v>
      </c>
      <c r="I77" s="140">
        <v>-7.5</v>
      </c>
      <c r="J77" s="140">
        <v>-6.3</v>
      </c>
      <c r="K77" s="140">
        <v>-0.9</v>
      </c>
      <c r="L77" s="140">
        <v>0.1</v>
      </c>
      <c r="M77" s="162">
        <v>2.4</v>
      </c>
      <c r="N77" s="154">
        <f t="shared" si="20"/>
        <v>1.8</v>
      </c>
      <c r="O77" s="140">
        <f t="shared" si="16"/>
        <v>-2.0666666666666664</v>
      </c>
      <c r="P77" s="140">
        <f t="shared" si="17"/>
        <v>-8.299999999999999</v>
      </c>
      <c r="Q77" s="140">
        <f t="shared" si="18"/>
        <v>-2.3666666666666667</v>
      </c>
      <c r="R77" s="405">
        <f t="shared" si="19"/>
        <v>-2.5666666666666664</v>
      </c>
      <c r="S77" s="139">
        <v>2011</v>
      </c>
      <c r="T77" s="277">
        <f>R77-R80</f>
        <v>-0.45833333333333304</v>
      </c>
      <c r="U77" s="71"/>
      <c r="V77" s="7"/>
      <c r="W77" s="7"/>
      <c r="X77" s="7"/>
      <c r="Y77" s="7"/>
      <c r="Z77" s="7"/>
      <c r="AA77" s="7"/>
      <c r="AB77" s="7"/>
      <c r="AC77" s="7"/>
      <c r="AK77" s="391"/>
    </row>
    <row r="78" spans="1:37" ht="13.5" thickBot="1">
      <c r="A78" s="406">
        <v>2012</v>
      </c>
      <c r="B78" s="154">
        <v>2.1</v>
      </c>
      <c r="C78" s="140">
        <v>1.2</v>
      </c>
      <c r="D78" s="416">
        <v>1.4</v>
      </c>
      <c r="E78" s="417">
        <v>-3.9</v>
      </c>
      <c r="F78" s="414">
        <v>-2.3</v>
      </c>
      <c r="G78" s="414">
        <v>-7.1</v>
      </c>
      <c r="H78" s="414">
        <v>-5.4</v>
      </c>
      <c r="I78" s="414">
        <v>-4</v>
      </c>
      <c r="J78" s="414">
        <v>-5</v>
      </c>
      <c r="K78" s="414">
        <v>-3.2</v>
      </c>
      <c r="L78" s="416">
        <v>-1</v>
      </c>
      <c r="M78" s="417">
        <v>-0.4</v>
      </c>
      <c r="N78" s="154">
        <f t="shared" si="20"/>
        <v>1.8999999999999997</v>
      </c>
      <c r="O78" s="140">
        <f t="shared" si="16"/>
        <v>-1.5999999999999999</v>
      </c>
      <c r="P78" s="140">
        <f t="shared" si="17"/>
        <v>-5.5</v>
      </c>
      <c r="Q78" s="140">
        <f t="shared" si="18"/>
        <v>-3.0666666666666664</v>
      </c>
      <c r="R78" s="405">
        <f t="shared" si="19"/>
        <v>-2.3</v>
      </c>
      <c r="S78" s="139">
        <v>2012</v>
      </c>
      <c r="T78" s="277">
        <f>R78-R80</f>
        <v>-0.19166666666666643</v>
      </c>
      <c r="U78" s="422" t="s">
        <v>38</v>
      </c>
      <c r="V78" s="423"/>
      <c r="W78" s="423"/>
      <c r="X78" s="7"/>
      <c r="Y78" s="7"/>
      <c r="Z78" s="7"/>
      <c r="AA78" s="7"/>
      <c r="AB78" s="7"/>
      <c r="AC78" s="7"/>
      <c r="AK78" s="391"/>
    </row>
    <row r="79" spans="1:37" ht="13.5" thickBot="1">
      <c r="A79" s="429">
        <v>2013</v>
      </c>
      <c r="B79" s="418">
        <v>0.9</v>
      </c>
      <c r="C79" s="419">
        <v>0.9</v>
      </c>
      <c r="D79" s="420">
        <v>1</v>
      </c>
      <c r="E79" s="420">
        <v>0.8</v>
      </c>
      <c r="F79" s="419">
        <v>-3.2</v>
      </c>
      <c r="G79" s="419">
        <v>-3.9</v>
      </c>
      <c r="H79" s="419">
        <v>-6.1</v>
      </c>
      <c r="I79" s="419">
        <v>-7.7</v>
      </c>
      <c r="J79" s="419">
        <v>-4.6</v>
      </c>
      <c r="K79" s="419">
        <v>-2.1</v>
      </c>
      <c r="L79" s="420">
        <v>-1.1</v>
      </c>
      <c r="M79" s="421">
        <v>-0.5</v>
      </c>
      <c r="N79" s="154">
        <f t="shared" si="20"/>
        <v>0.4666666666666666</v>
      </c>
      <c r="O79" s="140">
        <f t="shared" si="16"/>
        <v>-0.46666666666666673</v>
      </c>
      <c r="P79" s="140">
        <f t="shared" si="17"/>
        <v>-5.8999999999999995</v>
      </c>
      <c r="Q79" s="140">
        <f t="shared" si="18"/>
        <v>-2.5999999999999996</v>
      </c>
      <c r="R79" s="424">
        <f t="shared" si="19"/>
        <v>-2.1333333333333333</v>
      </c>
      <c r="S79" s="428">
        <v>2013</v>
      </c>
      <c r="T79" s="430">
        <f>R79-R80</f>
        <v>-0.02499999999999991</v>
      </c>
      <c r="U79" s="71"/>
      <c r="V79" s="7"/>
      <c r="W79" s="7"/>
      <c r="X79" s="7"/>
      <c r="Y79" s="7"/>
      <c r="Z79" s="7"/>
      <c r="AA79" s="7"/>
      <c r="AB79" s="7"/>
      <c r="AC79" s="7"/>
      <c r="AK79" s="391"/>
    </row>
    <row r="80" spans="1:37" ht="13.5" thickBot="1">
      <c r="A80" s="74" t="s">
        <v>30</v>
      </c>
      <c r="B80" s="141">
        <f>AVERAGE(B10:B79)</f>
        <v>1.8855072463768114</v>
      </c>
      <c r="C80" s="141">
        <f aca="true" t="shared" si="21" ref="C80:R80">AVERAGE(C10:C79)</f>
        <v>1.7405797101449274</v>
      </c>
      <c r="D80" s="141">
        <f t="shared" si="21"/>
        <v>0.7463768115942029</v>
      </c>
      <c r="E80" s="141">
        <f t="shared" si="21"/>
        <v>-1.615942028985507</v>
      </c>
      <c r="F80" s="141">
        <f t="shared" si="21"/>
        <v>-3.7130434782608703</v>
      </c>
      <c r="G80" s="141">
        <f t="shared" si="21"/>
        <v>-5.7782608695652184</v>
      </c>
      <c r="H80" s="141">
        <f t="shared" si="21"/>
        <v>-6.940579710144928</v>
      </c>
      <c r="I80" s="141">
        <f t="shared" si="21"/>
        <v>-6.365217391304348</v>
      </c>
      <c r="J80" s="141">
        <f t="shared" si="21"/>
        <v>-3.9072463768115946</v>
      </c>
      <c r="K80" s="141">
        <f t="shared" si="21"/>
        <v>-2.0086956521739134</v>
      </c>
      <c r="L80" s="141">
        <f t="shared" si="21"/>
        <v>-0.3652173913043479</v>
      </c>
      <c r="M80" s="141">
        <f t="shared" si="21"/>
        <v>1.0217391304347827</v>
      </c>
      <c r="N80" s="142">
        <f t="shared" si="21"/>
        <v>1.5531400966183568</v>
      </c>
      <c r="O80" s="143">
        <f t="shared" si="21"/>
        <v>-1.5275362318840577</v>
      </c>
      <c r="P80" s="143">
        <f t="shared" si="21"/>
        <v>-6.361352657004829</v>
      </c>
      <c r="Q80" s="143">
        <f t="shared" si="21"/>
        <v>-2.0937198067632856</v>
      </c>
      <c r="R80" s="144">
        <f t="shared" si="21"/>
        <v>-2.1083333333333334</v>
      </c>
      <c r="S80" s="70"/>
      <c r="T80" s="71"/>
      <c r="U80" s="7"/>
      <c r="V80" s="7"/>
      <c r="W80" s="7"/>
      <c r="X80" s="7"/>
      <c r="Y80" s="7"/>
      <c r="Z80" s="7"/>
      <c r="AA80" s="7"/>
      <c r="AB80" s="7"/>
      <c r="AK80" s="397"/>
    </row>
    <row r="81" spans="1:24" s="6" customFormat="1" ht="13.5" thickBot="1">
      <c r="A81" s="74" t="s">
        <v>31</v>
      </c>
      <c r="B81" s="141">
        <f>STDEV(B10:B79)</f>
        <v>0.8086436287568664</v>
      </c>
      <c r="C81" s="141">
        <f aca="true" t="shared" si="22" ref="C81:Q81">STDEV(C10:C79)</f>
        <v>1.1175496884044378</v>
      </c>
      <c r="D81" s="141">
        <f t="shared" si="22"/>
        <v>1.0909493585789405</v>
      </c>
      <c r="E81" s="141">
        <f t="shared" si="22"/>
        <v>1.9121610186633922</v>
      </c>
      <c r="F81" s="141">
        <f t="shared" si="22"/>
        <v>2.2466257734052832</v>
      </c>
      <c r="G81" s="141">
        <f t="shared" si="22"/>
        <v>2.4438319455324877</v>
      </c>
      <c r="H81" s="141">
        <f t="shared" si="22"/>
        <v>3.145600047525753</v>
      </c>
      <c r="I81" s="141">
        <f t="shared" si="22"/>
        <v>2.844335241625344</v>
      </c>
      <c r="J81" s="141">
        <f t="shared" si="22"/>
        <v>1.855462431703918</v>
      </c>
      <c r="K81" s="141">
        <f t="shared" si="22"/>
        <v>1.3036982611057775</v>
      </c>
      <c r="L81" s="141">
        <f t="shared" si="22"/>
        <v>1.0421733635499875</v>
      </c>
      <c r="M81" s="141">
        <f t="shared" si="22"/>
        <v>0.7990563488223783</v>
      </c>
      <c r="N81" s="142">
        <f t="shared" si="22"/>
        <v>0.7187741207223963</v>
      </c>
      <c r="O81" s="143">
        <f t="shared" si="22"/>
        <v>1.3295652211083964</v>
      </c>
      <c r="P81" s="143">
        <f t="shared" si="22"/>
        <v>2.241116254231489</v>
      </c>
      <c r="Q81" s="143">
        <f t="shared" si="22"/>
        <v>0.9196346845443316</v>
      </c>
      <c r="R81" s="144">
        <f>STDEV(R10:R79)</f>
        <v>0.9500032249687257</v>
      </c>
      <c r="S81" s="70"/>
      <c r="X81" s="2"/>
    </row>
    <row r="82" spans="1:24" s="6" customFormat="1" ht="13.5" thickBot="1">
      <c r="A82" s="74" t="s">
        <v>75</v>
      </c>
      <c r="B82" s="141">
        <f>MAX(B10:B79)</f>
        <v>3.7</v>
      </c>
      <c r="C82" s="141">
        <f>MAX(C10:C79)</f>
        <v>3.5</v>
      </c>
      <c r="D82" s="141">
        <f aca="true" t="shared" si="23" ref="D82:R82">MAX(D10:D79)</f>
        <v>3.7</v>
      </c>
      <c r="E82" s="141">
        <f t="shared" si="23"/>
        <v>1.9</v>
      </c>
      <c r="F82" s="141">
        <f t="shared" si="23"/>
        <v>0.1</v>
      </c>
      <c r="G82" s="141">
        <f t="shared" si="23"/>
        <v>0.7</v>
      </c>
      <c r="H82" s="141">
        <f t="shared" si="23"/>
        <v>0.5</v>
      </c>
      <c r="I82" s="141">
        <f t="shared" si="23"/>
        <v>-1.5</v>
      </c>
      <c r="J82" s="141">
        <f t="shared" si="23"/>
        <v>0.1</v>
      </c>
      <c r="K82" s="141">
        <f t="shared" si="23"/>
        <v>0.2</v>
      </c>
      <c r="L82" s="141">
        <f t="shared" si="23"/>
        <v>1.8</v>
      </c>
      <c r="M82" s="144">
        <f t="shared" si="23"/>
        <v>2.6</v>
      </c>
      <c r="N82" s="141">
        <f t="shared" si="23"/>
        <v>3.033333333333333</v>
      </c>
      <c r="O82" s="141">
        <f t="shared" si="23"/>
        <v>1.0999999999999999</v>
      </c>
      <c r="P82" s="141">
        <f t="shared" si="23"/>
        <v>-0.8333333333333334</v>
      </c>
      <c r="Q82" s="141">
        <f t="shared" si="23"/>
        <v>0.10000000000000002</v>
      </c>
      <c r="R82" s="144">
        <f t="shared" si="23"/>
        <v>-0.04166666666666665</v>
      </c>
      <c r="S82" s="70"/>
      <c r="X82" s="2"/>
    </row>
    <row r="83" spans="1:24" s="6" customFormat="1" ht="13.5" thickBot="1">
      <c r="A83" s="74" t="s">
        <v>76</v>
      </c>
      <c r="B83" s="141">
        <f>MIN(B10:B79)</f>
        <v>0</v>
      </c>
      <c r="C83" s="141">
        <f>MIN(C10:C79)</f>
        <v>-1.4</v>
      </c>
      <c r="D83" s="141">
        <f aca="true" t="shared" si="24" ref="D83:R83">MIN(D10:D79)</f>
        <v>-2.1</v>
      </c>
      <c r="E83" s="141">
        <f t="shared" si="24"/>
        <v>-6.4</v>
      </c>
      <c r="F83" s="141">
        <f t="shared" si="24"/>
        <v>-8.7</v>
      </c>
      <c r="G83" s="141">
        <f t="shared" si="24"/>
        <v>-12</v>
      </c>
      <c r="H83" s="141">
        <f t="shared" si="24"/>
        <v>-13.5</v>
      </c>
      <c r="I83" s="141">
        <f t="shared" si="24"/>
        <v>-14.9</v>
      </c>
      <c r="J83" s="141">
        <f t="shared" si="24"/>
        <v>-7.9</v>
      </c>
      <c r="K83" s="141">
        <f t="shared" si="24"/>
        <v>-5.9</v>
      </c>
      <c r="L83" s="141">
        <f t="shared" si="24"/>
        <v>-3.6</v>
      </c>
      <c r="M83" s="441">
        <f t="shared" si="24"/>
        <v>-0.9</v>
      </c>
      <c r="N83" s="141">
        <f t="shared" si="24"/>
        <v>-0.6</v>
      </c>
      <c r="O83" s="141">
        <f t="shared" si="24"/>
        <v>-4.666666666666667</v>
      </c>
      <c r="P83" s="141">
        <f t="shared" si="24"/>
        <v>-11.333333333333334</v>
      </c>
      <c r="Q83" s="141">
        <f t="shared" si="24"/>
        <v>-4.266666666666667</v>
      </c>
      <c r="R83" s="441">
        <f t="shared" si="24"/>
        <v>-4.425000000000001</v>
      </c>
      <c r="S83" s="70"/>
      <c r="X83" s="2"/>
    </row>
    <row r="84" spans="1:28" ht="15" thickBot="1">
      <c r="A84" s="8"/>
      <c r="B84" s="9" t="s">
        <v>1</v>
      </c>
      <c r="C84" s="9" t="s">
        <v>2</v>
      </c>
      <c r="D84" s="9" t="s">
        <v>3</v>
      </c>
      <c r="E84" s="9" t="s">
        <v>4</v>
      </c>
      <c r="F84" s="9" t="s">
        <v>5</v>
      </c>
      <c r="G84" s="9" t="s">
        <v>6</v>
      </c>
      <c r="H84" s="9" t="s">
        <v>7</v>
      </c>
      <c r="I84" s="9" t="s">
        <v>8</v>
      </c>
      <c r="J84" s="9" t="s">
        <v>9</v>
      </c>
      <c r="K84" s="9" t="s">
        <v>10</v>
      </c>
      <c r="L84" s="9" t="s">
        <v>11</v>
      </c>
      <c r="M84" s="9" t="s">
        <v>12</v>
      </c>
      <c r="N84" s="10" t="s">
        <v>13</v>
      </c>
      <c r="O84" s="11" t="s">
        <v>14</v>
      </c>
      <c r="P84" s="11" t="s">
        <v>15</v>
      </c>
      <c r="Q84" s="9" t="s">
        <v>16</v>
      </c>
      <c r="R84" s="12" t="s">
        <v>60</v>
      </c>
      <c r="S84" s="229"/>
      <c r="T84" s="78"/>
      <c r="U84" s="7"/>
      <c r="V84" s="7"/>
      <c r="W84" s="7"/>
      <c r="X84" s="7"/>
      <c r="Y84" s="7"/>
      <c r="Z84" s="7"/>
      <c r="AA84" s="7"/>
      <c r="AB84" s="7"/>
    </row>
    <row r="85" spans="2:28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145"/>
      <c r="T85" s="78"/>
      <c r="U85" s="7"/>
      <c r="V85" s="7"/>
      <c r="W85" s="7"/>
      <c r="X85" s="7"/>
      <c r="Y85" s="7"/>
      <c r="Z85" s="7"/>
      <c r="AA85" s="7"/>
      <c r="AB85" s="7"/>
    </row>
    <row r="86" spans="2:28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145"/>
      <c r="T86" s="78"/>
      <c r="U86" s="7"/>
      <c r="V86" s="7"/>
      <c r="W86" s="7"/>
      <c r="X86" s="7"/>
      <c r="Y86" s="7"/>
      <c r="Z86" s="7"/>
      <c r="AA86" s="7"/>
      <c r="AB86" s="7"/>
    </row>
    <row r="87" spans="2:28" ht="15.75" thickBot="1">
      <c r="B87" s="6"/>
      <c r="C87" s="3"/>
      <c r="D87" s="3"/>
      <c r="F87" s="4"/>
      <c r="G87" s="4" t="s">
        <v>78</v>
      </c>
      <c r="H87" s="5"/>
      <c r="I87" s="6"/>
      <c r="J87" s="6"/>
      <c r="K87" s="6"/>
      <c r="L87" s="6"/>
      <c r="M87" s="6"/>
      <c r="N87" s="6"/>
      <c r="O87" s="6"/>
      <c r="P87" s="6"/>
      <c r="Q87" s="6"/>
      <c r="R87" s="6"/>
      <c r="S87" s="1"/>
      <c r="T87" s="78"/>
      <c r="U87" s="7"/>
      <c r="V87" s="7"/>
      <c r="W87" s="7"/>
      <c r="X87" s="7"/>
      <c r="Y87" s="7"/>
      <c r="Z87" s="7"/>
      <c r="AA87" s="7"/>
      <c r="AB87" s="7"/>
    </row>
    <row r="88" spans="1:28" ht="13.5" customHeight="1" thickBot="1">
      <c r="A88" s="8" t="s">
        <v>0</v>
      </c>
      <c r="B88" s="9" t="s">
        <v>1</v>
      </c>
      <c r="C88" s="9" t="s">
        <v>2</v>
      </c>
      <c r="D88" s="9" t="s">
        <v>3</v>
      </c>
      <c r="E88" s="9" t="s">
        <v>4</v>
      </c>
      <c r="F88" s="9" t="s">
        <v>5</v>
      </c>
      <c r="G88" s="9" t="s">
        <v>6</v>
      </c>
      <c r="H88" s="9" t="s">
        <v>7</v>
      </c>
      <c r="I88" s="9" t="s">
        <v>8</v>
      </c>
      <c r="J88" s="9" t="s">
        <v>9</v>
      </c>
      <c r="K88" s="9" t="s">
        <v>10</v>
      </c>
      <c r="L88" s="9" t="s">
        <v>11</v>
      </c>
      <c r="M88" s="9" t="s">
        <v>12</v>
      </c>
      <c r="N88" s="10" t="s">
        <v>13</v>
      </c>
      <c r="O88" s="11" t="s">
        <v>14</v>
      </c>
      <c r="P88" s="11" t="s">
        <v>15</v>
      </c>
      <c r="Q88" s="9" t="s">
        <v>16</v>
      </c>
      <c r="R88" s="12" t="s">
        <v>60</v>
      </c>
      <c r="S88" s="12" t="s">
        <v>0</v>
      </c>
      <c r="T88" s="206"/>
      <c r="U88" s="201" t="s">
        <v>32</v>
      </c>
      <c r="V88" s="7"/>
      <c r="W88" s="7"/>
      <c r="X88" s="7"/>
      <c r="Y88" s="7"/>
      <c r="Z88" s="7"/>
      <c r="AA88" s="7"/>
      <c r="AB88" s="7"/>
    </row>
    <row r="89" spans="1:20" s="20" customFormat="1" ht="15" thickBot="1">
      <c r="A89" s="79">
        <v>1948</v>
      </c>
      <c r="B89" s="147" t="s">
        <v>21</v>
      </c>
      <c r="C89" s="148" t="s">
        <v>21</v>
      </c>
      <c r="D89" s="14">
        <v>992.3</v>
      </c>
      <c r="E89" s="14">
        <v>992</v>
      </c>
      <c r="F89" s="14">
        <v>991.2</v>
      </c>
      <c r="G89" s="14">
        <v>986.2</v>
      </c>
      <c r="H89" s="14">
        <v>995.6</v>
      </c>
      <c r="I89" s="14">
        <v>1003.3</v>
      </c>
      <c r="J89" s="14">
        <v>1000.1</v>
      </c>
      <c r="K89" s="14">
        <v>988.1</v>
      </c>
      <c r="L89" s="14">
        <v>986.3</v>
      </c>
      <c r="M89" s="14">
        <v>991.5</v>
      </c>
      <c r="N89" s="30" t="s">
        <v>21</v>
      </c>
      <c r="O89" s="16">
        <f>AVERAGE(D89:F89)</f>
        <v>991.8333333333334</v>
      </c>
      <c r="P89" s="16">
        <f>AVERAGE(G89:I89)</f>
        <v>995.0333333333334</v>
      </c>
      <c r="Q89" s="16">
        <f>AVERAGE(J89:L89)</f>
        <v>991.5</v>
      </c>
      <c r="R89" s="30" t="s">
        <v>21</v>
      </c>
      <c r="S89" s="255">
        <v>1948</v>
      </c>
      <c r="T89" s="171"/>
    </row>
    <row r="90" spans="1:20" s="7" customFormat="1" ht="12.75">
      <c r="A90" s="13">
        <v>1949</v>
      </c>
      <c r="B90" s="80">
        <v>989</v>
      </c>
      <c r="C90" s="80">
        <v>993.1</v>
      </c>
      <c r="D90" s="21">
        <v>993.2</v>
      </c>
      <c r="E90" s="21">
        <v>991.6</v>
      </c>
      <c r="F90" s="21">
        <v>1001.2</v>
      </c>
      <c r="G90" s="21">
        <v>994.5</v>
      </c>
      <c r="H90" s="21">
        <v>993.8</v>
      </c>
      <c r="I90" s="21">
        <v>983.6</v>
      </c>
      <c r="J90" s="21">
        <v>986</v>
      </c>
      <c r="K90" s="21">
        <v>991.3</v>
      </c>
      <c r="L90" s="21">
        <v>979.2</v>
      </c>
      <c r="M90" s="21">
        <v>1000.9</v>
      </c>
      <c r="N90" s="81">
        <f>AVERAGE(B90:C90,M89)</f>
        <v>991.1999999999999</v>
      </c>
      <c r="O90" s="21">
        <f>AVERAGE(D90:F90)</f>
        <v>995.3333333333334</v>
      </c>
      <c r="P90" s="21">
        <f>AVERAGE(G90:I90)</f>
        <v>990.6333333333333</v>
      </c>
      <c r="Q90" s="21">
        <f>AVERAGE(J90:L90)</f>
        <v>985.5</v>
      </c>
      <c r="R90" s="93">
        <f>AVERAGE(B90:M90)</f>
        <v>991.4499999999999</v>
      </c>
      <c r="S90" s="13">
        <v>1949</v>
      </c>
      <c r="T90" s="207"/>
    </row>
    <row r="91" spans="1:20" s="20" customFormat="1" ht="12.75">
      <c r="A91" s="18">
        <v>1950</v>
      </c>
      <c r="B91" s="16">
        <v>997.6</v>
      </c>
      <c r="C91" s="16">
        <v>991</v>
      </c>
      <c r="D91" s="16">
        <v>995.3</v>
      </c>
      <c r="E91" s="16">
        <v>988.8</v>
      </c>
      <c r="F91" s="16">
        <v>1001.9</v>
      </c>
      <c r="G91" s="16">
        <v>993.6</v>
      </c>
      <c r="H91" s="16">
        <v>989.6</v>
      </c>
      <c r="I91" s="16">
        <v>992.7</v>
      </c>
      <c r="J91" s="16">
        <v>999.5</v>
      </c>
      <c r="K91" s="16">
        <v>995.1</v>
      </c>
      <c r="L91" s="16">
        <v>983.6</v>
      </c>
      <c r="M91" s="16">
        <v>990.1</v>
      </c>
      <c r="N91" s="22">
        <f>AVERAGE(M90,B91:C91)</f>
        <v>996.5</v>
      </c>
      <c r="O91" s="16">
        <f>AVERAGE(D91:F91)</f>
        <v>995.3333333333334</v>
      </c>
      <c r="P91" s="16">
        <f>AVERAGE(G91:I91)</f>
        <v>991.9666666666667</v>
      </c>
      <c r="Q91" s="16">
        <f>AVERAGE(J91:L91)</f>
        <v>992.7333333333332</v>
      </c>
      <c r="R91" s="17">
        <f>AVERAGE(B91:M91)</f>
        <v>993.2333333333335</v>
      </c>
      <c r="S91" s="18">
        <v>1950</v>
      </c>
      <c r="T91" s="207"/>
    </row>
    <row r="92" spans="1:22" s="20" customFormat="1" ht="12.75">
      <c r="A92" s="13">
        <v>1951</v>
      </c>
      <c r="B92" s="27">
        <v>985.8</v>
      </c>
      <c r="C92" s="27">
        <v>987.6</v>
      </c>
      <c r="D92" s="27">
        <v>996.5</v>
      </c>
      <c r="E92" s="27">
        <v>990.7</v>
      </c>
      <c r="F92" s="27">
        <v>994.9</v>
      </c>
      <c r="G92" s="27">
        <v>989.9</v>
      </c>
      <c r="H92" s="27">
        <v>988.7</v>
      </c>
      <c r="I92" s="27">
        <v>992.8</v>
      </c>
      <c r="J92" s="27">
        <v>992.1</v>
      </c>
      <c r="K92" s="27">
        <v>993.2</v>
      </c>
      <c r="L92" s="27">
        <v>1002.8</v>
      </c>
      <c r="M92" s="27">
        <v>996.8</v>
      </c>
      <c r="N92" s="22">
        <f>AVERAGE(M91,B92:C92)</f>
        <v>987.8333333333334</v>
      </c>
      <c r="O92" s="21">
        <f>AVERAGE(D92:F92)</f>
        <v>994.0333333333333</v>
      </c>
      <c r="P92" s="21">
        <f>AVERAGE(G92:I92)</f>
        <v>990.4666666666666</v>
      </c>
      <c r="Q92" s="21">
        <f>AVERAGE(J92:L92)</f>
        <v>996.0333333333334</v>
      </c>
      <c r="R92" s="23">
        <f>AVERAGE(B92:M92)</f>
        <v>992.65</v>
      </c>
      <c r="S92" s="13">
        <v>1951</v>
      </c>
      <c r="T92" s="392" t="s">
        <v>41</v>
      </c>
      <c r="U92" s="392"/>
      <c r="V92" s="392"/>
    </row>
    <row r="93" spans="1:24" ht="12.75">
      <c r="A93" s="13">
        <v>1952</v>
      </c>
      <c r="B93" s="27">
        <v>987.7</v>
      </c>
      <c r="C93" s="27">
        <v>987.5</v>
      </c>
      <c r="D93" s="27">
        <v>985.9</v>
      </c>
      <c r="E93" s="27">
        <v>996.1</v>
      </c>
      <c r="F93" s="27">
        <v>990.5</v>
      </c>
      <c r="G93" s="27">
        <v>1007</v>
      </c>
      <c r="H93" s="27">
        <v>992.2</v>
      </c>
      <c r="I93" s="27">
        <v>993.1</v>
      </c>
      <c r="J93" s="27">
        <v>987.9</v>
      </c>
      <c r="K93" s="27">
        <v>991.4</v>
      </c>
      <c r="L93" s="27">
        <v>984.3</v>
      </c>
      <c r="M93" s="27">
        <v>985.4</v>
      </c>
      <c r="N93" s="22">
        <f>AVERAGE(M92,B93:C93)</f>
        <v>990.6666666666666</v>
      </c>
      <c r="O93" s="21">
        <f aca="true" t="shared" si="25" ref="O93:O101">AVERAGE(D93:F93)</f>
        <v>990.8333333333334</v>
      </c>
      <c r="P93" s="21">
        <f aca="true" t="shared" si="26" ref="P93:P108">AVERAGE(G93:I93)</f>
        <v>997.4333333333334</v>
      </c>
      <c r="Q93" s="21">
        <f aca="true" t="shared" si="27" ref="Q93:Q108">AVERAGE(J93:L93)</f>
        <v>987.8666666666667</v>
      </c>
      <c r="R93" s="23">
        <f aca="true" t="shared" si="28" ref="R93:R108">AVERAGE(B93:M93)</f>
        <v>990.7499999999999</v>
      </c>
      <c r="S93" s="13">
        <v>1952</v>
      </c>
      <c r="T93" s="202" t="s">
        <v>34</v>
      </c>
      <c r="X93" s="7"/>
    </row>
    <row r="94" spans="1:20" s="20" customFormat="1" ht="12.75">
      <c r="A94" s="18">
        <v>1953</v>
      </c>
      <c r="B94" s="26">
        <v>989.9</v>
      </c>
      <c r="C94" s="26">
        <v>987.8</v>
      </c>
      <c r="D94" s="26">
        <v>986.8</v>
      </c>
      <c r="E94" s="26">
        <v>990.1</v>
      </c>
      <c r="F94" s="26">
        <v>998.7</v>
      </c>
      <c r="G94" s="26">
        <v>983</v>
      </c>
      <c r="H94" s="26">
        <v>993.4</v>
      </c>
      <c r="I94" s="26">
        <v>993.5</v>
      </c>
      <c r="J94" s="26">
        <v>1000.8</v>
      </c>
      <c r="K94" s="26">
        <v>984.4</v>
      </c>
      <c r="L94" s="26">
        <v>986.7</v>
      </c>
      <c r="M94" s="26">
        <v>993.6</v>
      </c>
      <c r="N94" s="22">
        <f>AVERAGE(M93,B94:C94)</f>
        <v>987.6999999999999</v>
      </c>
      <c r="O94" s="16">
        <f t="shared" si="25"/>
        <v>991.8666666666668</v>
      </c>
      <c r="P94" s="16">
        <f t="shared" si="26"/>
        <v>989.9666666666667</v>
      </c>
      <c r="Q94" s="16">
        <f t="shared" si="27"/>
        <v>990.6333333333332</v>
      </c>
      <c r="R94" s="17">
        <f t="shared" si="28"/>
        <v>990.725</v>
      </c>
      <c r="S94" s="18">
        <v>1953</v>
      </c>
      <c r="T94" s="205" t="s">
        <v>17</v>
      </c>
    </row>
    <row r="95" spans="1:24" ht="12.75">
      <c r="A95" s="13">
        <v>1954</v>
      </c>
      <c r="B95" s="27">
        <v>986</v>
      </c>
      <c r="C95" s="27">
        <v>983.1</v>
      </c>
      <c r="D95" s="27">
        <v>990.3</v>
      </c>
      <c r="E95" s="27">
        <v>987.3</v>
      </c>
      <c r="F95" s="27">
        <v>988.4</v>
      </c>
      <c r="G95" s="27">
        <v>998</v>
      </c>
      <c r="H95" s="27">
        <v>993.8</v>
      </c>
      <c r="I95" s="27">
        <v>995.4</v>
      </c>
      <c r="J95" s="27">
        <v>989.8</v>
      </c>
      <c r="K95" s="27">
        <v>988.9</v>
      </c>
      <c r="L95" s="27">
        <v>990</v>
      </c>
      <c r="M95" s="27">
        <v>998.6</v>
      </c>
      <c r="N95" s="22">
        <f aca="true" t="shared" si="29" ref="N95:N109">AVERAGE(M94,B95:C95)</f>
        <v>987.5666666666666</v>
      </c>
      <c r="O95" s="21">
        <f t="shared" si="25"/>
        <v>988.6666666666666</v>
      </c>
      <c r="P95" s="21">
        <f t="shared" si="26"/>
        <v>995.7333333333332</v>
      </c>
      <c r="Q95" s="21">
        <f t="shared" si="27"/>
        <v>989.5666666666666</v>
      </c>
      <c r="R95" s="23">
        <f t="shared" si="28"/>
        <v>990.7999999999998</v>
      </c>
      <c r="S95" s="13">
        <v>1954</v>
      </c>
      <c r="T95" s="205" t="s">
        <v>48</v>
      </c>
      <c r="X95" s="7"/>
    </row>
    <row r="96" spans="1:20" s="20" customFormat="1" ht="12.75">
      <c r="A96" s="18">
        <v>1955</v>
      </c>
      <c r="B96" s="26">
        <v>993.5</v>
      </c>
      <c r="C96" s="26">
        <v>982.5</v>
      </c>
      <c r="D96" s="26">
        <v>987.9</v>
      </c>
      <c r="E96" s="26">
        <v>983.9</v>
      </c>
      <c r="F96" s="26">
        <v>993.3</v>
      </c>
      <c r="G96" s="26">
        <v>992.5</v>
      </c>
      <c r="H96" s="26">
        <v>992</v>
      </c>
      <c r="I96" s="26">
        <v>995.5</v>
      </c>
      <c r="J96" s="26">
        <v>996.8</v>
      </c>
      <c r="K96" s="26">
        <v>987.5</v>
      </c>
      <c r="L96" s="26">
        <v>984.3</v>
      </c>
      <c r="M96" s="26">
        <v>996.5</v>
      </c>
      <c r="N96" s="15">
        <f t="shared" si="29"/>
        <v>991.5333333333333</v>
      </c>
      <c r="O96" s="16">
        <f t="shared" si="25"/>
        <v>988.3666666666667</v>
      </c>
      <c r="P96" s="16">
        <f t="shared" si="26"/>
        <v>993.3333333333334</v>
      </c>
      <c r="Q96" s="16">
        <f t="shared" si="27"/>
        <v>989.5333333333333</v>
      </c>
      <c r="R96" s="17">
        <f t="shared" si="28"/>
        <v>990.5166666666665</v>
      </c>
      <c r="S96" s="18">
        <v>1955</v>
      </c>
      <c r="T96" s="24"/>
    </row>
    <row r="97" spans="1:28" ht="12.75">
      <c r="A97" s="13">
        <v>1956</v>
      </c>
      <c r="B97" s="27">
        <v>998.1</v>
      </c>
      <c r="C97" s="27">
        <v>991.5</v>
      </c>
      <c r="D97" s="27">
        <v>991</v>
      </c>
      <c r="E97" s="27">
        <v>999.7</v>
      </c>
      <c r="F97" s="27">
        <v>1003.9</v>
      </c>
      <c r="G97" s="27">
        <v>991.8</v>
      </c>
      <c r="H97" s="27">
        <v>996.7</v>
      </c>
      <c r="I97" s="27">
        <v>998.8</v>
      </c>
      <c r="J97" s="27">
        <v>989.8</v>
      </c>
      <c r="K97" s="27">
        <v>987.5</v>
      </c>
      <c r="L97" s="27">
        <v>986.8</v>
      </c>
      <c r="M97" s="27">
        <v>992.1</v>
      </c>
      <c r="N97" s="22">
        <f t="shared" si="29"/>
        <v>995.3666666666667</v>
      </c>
      <c r="O97" s="21">
        <f t="shared" si="25"/>
        <v>998.1999999999999</v>
      </c>
      <c r="P97" s="21">
        <f t="shared" si="26"/>
        <v>995.7666666666668</v>
      </c>
      <c r="Q97" s="21">
        <f t="shared" si="27"/>
        <v>988.0333333333333</v>
      </c>
      <c r="R97" s="23">
        <f t="shared" si="28"/>
        <v>993.9749999999999</v>
      </c>
      <c r="S97" s="13">
        <v>1956</v>
      </c>
      <c r="U97" s="7"/>
      <c r="V97" s="7"/>
      <c r="W97" s="7"/>
      <c r="X97" s="7"/>
      <c r="Y97" s="7"/>
      <c r="Z97" s="7"/>
      <c r="AA97" s="7"/>
      <c r="AB97" s="7"/>
    </row>
    <row r="98" spans="1:20" s="20" customFormat="1" ht="12.75">
      <c r="A98" s="18">
        <v>1957</v>
      </c>
      <c r="B98" s="26">
        <v>991.3</v>
      </c>
      <c r="C98" s="26">
        <v>993.7</v>
      </c>
      <c r="D98" s="26">
        <v>982.4</v>
      </c>
      <c r="E98" s="26">
        <v>994</v>
      </c>
      <c r="F98" s="26">
        <v>989.9</v>
      </c>
      <c r="G98" s="26">
        <v>991.5</v>
      </c>
      <c r="H98" s="26">
        <v>987.9</v>
      </c>
      <c r="I98" s="26">
        <v>1007.7</v>
      </c>
      <c r="J98" s="26">
        <v>989.7</v>
      </c>
      <c r="K98" s="26">
        <v>986.8</v>
      </c>
      <c r="L98" s="26">
        <v>996.9</v>
      </c>
      <c r="M98" s="26">
        <v>996.9</v>
      </c>
      <c r="N98" s="15">
        <f t="shared" si="29"/>
        <v>992.3666666666668</v>
      </c>
      <c r="O98" s="16">
        <f t="shared" si="25"/>
        <v>988.7666666666668</v>
      </c>
      <c r="P98" s="16">
        <f t="shared" si="26"/>
        <v>995.7000000000002</v>
      </c>
      <c r="Q98" s="16">
        <f t="shared" si="27"/>
        <v>991.1333333333333</v>
      </c>
      <c r="R98" s="17">
        <f t="shared" si="28"/>
        <v>992.3916666666665</v>
      </c>
      <c r="S98" s="18">
        <v>1957</v>
      </c>
      <c r="T98" s="24"/>
    </row>
    <row r="99" spans="1:20" s="20" customFormat="1" ht="12.75">
      <c r="A99" s="13">
        <v>1958</v>
      </c>
      <c r="B99" s="27">
        <v>987.5</v>
      </c>
      <c r="C99" s="27">
        <v>997.7</v>
      </c>
      <c r="D99" s="27">
        <v>995.9</v>
      </c>
      <c r="E99" s="27">
        <v>988.4</v>
      </c>
      <c r="F99" s="27">
        <v>994.6</v>
      </c>
      <c r="G99" s="27">
        <v>992.2</v>
      </c>
      <c r="H99" s="27">
        <v>1004.9</v>
      </c>
      <c r="I99" s="27">
        <v>982.9</v>
      </c>
      <c r="J99" s="27">
        <v>983.3</v>
      </c>
      <c r="K99" s="27">
        <v>986.4</v>
      </c>
      <c r="L99" s="27">
        <v>991.2</v>
      </c>
      <c r="M99" s="27">
        <v>987.9</v>
      </c>
      <c r="N99" s="22">
        <f t="shared" si="29"/>
        <v>994.0333333333334</v>
      </c>
      <c r="O99" s="21">
        <f t="shared" si="25"/>
        <v>992.9666666666667</v>
      </c>
      <c r="P99" s="21">
        <f t="shared" si="26"/>
        <v>993.3333333333334</v>
      </c>
      <c r="Q99" s="21">
        <f t="shared" si="27"/>
        <v>986.9666666666666</v>
      </c>
      <c r="R99" s="23">
        <f t="shared" si="28"/>
        <v>991.0749999999999</v>
      </c>
      <c r="S99" s="13">
        <v>1958</v>
      </c>
      <c r="T99" s="24"/>
    </row>
    <row r="100" spans="1:28" ht="12.75">
      <c r="A100" s="13">
        <v>1959</v>
      </c>
      <c r="B100" s="27">
        <v>984.1</v>
      </c>
      <c r="C100" s="27">
        <v>986.2</v>
      </c>
      <c r="D100" s="27">
        <v>989.4</v>
      </c>
      <c r="E100" s="27">
        <v>995.7</v>
      </c>
      <c r="F100" s="27">
        <v>984.2</v>
      </c>
      <c r="G100" s="27">
        <v>1001.8</v>
      </c>
      <c r="H100" s="27">
        <v>993.5</v>
      </c>
      <c r="I100" s="27">
        <v>994.7</v>
      </c>
      <c r="J100" s="27">
        <v>987.4</v>
      </c>
      <c r="K100" s="27">
        <v>991.8</v>
      </c>
      <c r="L100" s="27">
        <v>978.5</v>
      </c>
      <c r="M100" s="27">
        <v>991.1</v>
      </c>
      <c r="N100" s="22">
        <f t="shared" si="29"/>
        <v>986.0666666666666</v>
      </c>
      <c r="O100" s="21">
        <f t="shared" si="25"/>
        <v>989.7666666666668</v>
      </c>
      <c r="P100" s="21">
        <f t="shared" si="26"/>
        <v>996.6666666666666</v>
      </c>
      <c r="Q100" s="21">
        <f t="shared" si="27"/>
        <v>985.9</v>
      </c>
      <c r="R100" s="23">
        <f t="shared" si="28"/>
        <v>989.8666666666667</v>
      </c>
      <c r="S100" s="13">
        <v>1959</v>
      </c>
      <c r="U100" s="7"/>
      <c r="V100" s="7"/>
      <c r="W100" s="7"/>
      <c r="X100" s="7"/>
      <c r="Y100" s="7"/>
      <c r="Z100" s="7"/>
      <c r="AA100" s="7"/>
      <c r="AB100" s="7"/>
    </row>
    <row r="101" spans="1:28" ht="13.5" thickBot="1">
      <c r="A101" s="18">
        <v>1960</v>
      </c>
      <c r="B101" s="28">
        <v>989.5</v>
      </c>
      <c r="C101" s="28">
        <v>990.2</v>
      </c>
      <c r="D101" s="28">
        <v>988.5</v>
      </c>
      <c r="E101" s="28">
        <v>982.9</v>
      </c>
      <c r="F101" s="28">
        <v>993.9</v>
      </c>
      <c r="G101" s="28">
        <v>999.7</v>
      </c>
      <c r="H101" s="28">
        <v>990</v>
      </c>
      <c r="I101" s="28">
        <v>980.7</v>
      </c>
      <c r="J101" s="28">
        <v>995.4</v>
      </c>
      <c r="K101" s="28">
        <v>988.2</v>
      </c>
      <c r="L101" s="28">
        <v>977.8</v>
      </c>
      <c r="M101" s="28">
        <v>991.7</v>
      </c>
      <c r="N101" s="15">
        <f t="shared" si="29"/>
        <v>990.2666666666668</v>
      </c>
      <c r="O101" s="16">
        <f t="shared" si="25"/>
        <v>988.4333333333334</v>
      </c>
      <c r="P101" s="16">
        <f t="shared" si="26"/>
        <v>990.1333333333333</v>
      </c>
      <c r="Q101" s="16">
        <f t="shared" si="27"/>
        <v>987.1333333333332</v>
      </c>
      <c r="R101" s="17">
        <f>AVERAGE(B101:M101)</f>
        <v>989.0416666666666</v>
      </c>
      <c r="S101" s="18">
        <v>1960</v>
      </c>
      <c r="U101" s="7"/>
      <c r="V101" s="7"/>
      <c r="W101" s="7"/>
      <c r="X101" s="7"/>
      <c r="Y101" s="7"/>
      <c r="Z101" s="7"/>
      <c r="AA101" s="7"/>
      <c r="AB101" s="7"/>
    </row>
    <row r="102" spans="1:24" s="20" customFormat="1" ht="12.75">
      <c r="A102" s="18">
        <v>1961</v>
      </c>
      <c r="B102" s="245">
        <v>990.8</v>
      </c>
      <c r="C102" s="245">
        <v>993.3</v>
      </c>
      <c r="D102" s="245">
        <v>985.1</v>
      </c>
      <c r="E102" s="245">
        <v>995.6</v>
      </c>
      <c r="F102" s="245">
        <v>982.2</v>
      </c>
      <c r="G102" s="245">
        <v>989.5</v>
      </c>
      <c r="H102" s="245">
        <v>999.7</v>
      </c>
      <c r="I102" s="245">
        <v>997.5</v>
      </c>
      <c r="J102" s="245">
        <v>993.2</v>
      </c>
      <c r="K102" s="245">
        <v>979.5</v>
      </c>
      <c r="L102" s="245">
        <v>983.2</v>
      </c>
      <c r="M102" s="245">
        <v>984.1</v>
      </c>
      <c r="N102" s="238">
        <f t="shared" si="29"/>
        <v>991.9333333333334</v>
      </c>
      <c r="O102" s="239">
        <f>AVERAGE(D102:F102)</f>
        <v>987.6333333333333</v>
      </c>
      <c r="P102" s="239">
        <f t="shared" si="26"/>
        <v>995.5666666666666</v>
      </c>
      <c r="Q102" s="239">
        <f t="shared" si="27"/>
        <v>985.3000000000001</v>
      </c>
      <c r="R102" s="240">
        <f t="shared" si="28"/>
        <v>989.475</v>
      </c>
      <c r="S102" s="18">
        <v>1961</v>
      </c>
      <c r="T102" s="398" t="s">
        <v>45</v>
      </c>
      <c r="U102" s="242"/>
      <c r="V102" s="242"/>
      <c r="W102" s="242"/>
      <c r="X102" s="242"/>
    </row>
    <row r="103" spans="1:37" ht="12.75">
      <c r="A103" s="13">
        <v>1962</v>
      </c>
      <c r="B103" s="243">
        <v>992</v>
      </c>
      <c r="C103" s="242">
        <v>989.3</v>
      </c>
      <c r="D103" s="242">
        <v>988.1</v>
      </c>
      <c r="E103" s="242">
        <v>989.3</v>
      </c>
      <c r="F103" s="242">
        <v>1000.1</v>
      </c>
      <c r="G103" s="242">
        <v>987.5</v>
      </c>
      <c r="H103" s="242">
        <v>993.1</v>
      </c>
      <c r="I103" s="242">
        <v>995.3</v>
      </c>
      <c r="J103" s="242">
        <v>989.7</v>
      </c>
      <c r="K103" s="242">
        <v>993.7</v>
      </c>
      <c r="L103" s="242">
        <v>991.1</v>
      </c>
      <c r="M103" s="250">
        <v>988.1</v>
      </c>
      <c r="N103" s="243">
        <f t="shared" si="29"/>
        <v>988.4666666666666</v>
      </c>
      <c r="O103" s="242">
        <f aca="true" t="shared" si="30" ref="O103:O108">AVERAGE(D103:F103)</f>
        <v>992.5</v>
      </c>
      <c r="P103" s="242">
        <f t="shared" si="26"/>
        <v>991.9666666666666</v>
      </c>
      <c r="Q103" s="242">
        <f t="shared" si="27"/>
        <v>991.5</v>
      </c>
      <c r="R103" s="250">
        <f t="shared" si="28"/>
        <v>991.441666666667</v>
      </c>
      <c r="S103" s="13">
        <v>1962</v>
      </c>
      <c r="T103" s="192" t="s">
        <v>49</v>
      </c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2" s="20" customFormat="1" ht="12.75">
      <c r="A104" s="18">
        <v>1963</v>
      </c>
      <c r="B104" s="245">
        <v>983.6</v>
      </c>
      <c r="C104" s="245">
        <v>988.3</v>
      </c>
      <c r="D104" s="245">
        <v>980.7</v>
      </c>
      <c r="E104" s="245">
        <v>980.7</v>
      </c>
      <c r="F104" s="245">
        <v>989.7</v>
      </c>
      <c r="G104" s="245">
        <v>994.7</v>
      </c>
      <c r="H104" s="245">
        <v>991.3</v>
      </c>
      <c r="I104" s="245">
        <v>997.9</v>
      </c>
      <c r="J104" s="245">
        <v>999.2</v>
      </c>
      <c r="K104" s="245">
        <v>991.7</v>
      </c>
      <c r="L104" s="245">
        <v>992.3</v>
      </c>
      <c r="M104" s="245">
        <v>989</v>
      </c>
      <c r="N104" s="246">
        <f t="shared" si="29"/>
        <v>986.6666666666666</v>
      </c>
      <c r="O104" s="247">
        <f t="shared" si="30"/>
        <v>983.7000000000002</v>
      </c>
      <c r="P104" s="247">
        <f t="shared" si="26"/>
        <v>994.6333333333333</v>
      </c>
      <c r="Q104" s="247">
        <f t="shared" si="27"/>
        <v>994.4</v>
      </c>
      <c r="R104" s="251">
        <f t="shared" si="28"/>
        <v>989.9250000000001</v>
      </c>
      <c r="S104" s="18">
        <v>1963</v>
      </c>
      <c r="T104" s="20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7" ht="12.75" customHeight="1">
      <c r="A105" s="13">
        <v>1964</v>
      </c>
      <c r="B105" s="243">
        <v>994.8</v>
      </c>
      <c r="C105" s="242">
        <v>987.1</v>
      </c>
      <c r="D105" s="242">
        <v>992</v>
      </c>
      <c r="E105" s="242">
        <v>992</v>
      </c>
      <c r="F105" s="242">
        <v>992.9</v>
      </c>
      <c r="G105" s="242">
        <v>995.2</v>
      </c>
      <c r="H105" s="242">
        <v>1008</v>
      </c>
      <c r="I105" s="242">
        <v>989.4</v>
      </c>
      <c r="J105" s="242">
        <v>993.2</v>
      </c>
      <c r="K105" s="242">
        <v>988.5</v>
      </c>
      <c r="L105" s="242">
        <v>992</v>
      </c>
      <c r="M105" s="250">
        <v>995.8</v>
      </c>
      <c r="N105" s="243">
        <f t="shared" si="29"/>
        <v>990.3000000000001</v>
      </c>
      <c r="O105" s="242">
        <f t="shared" si="30"/>
        <v>992.3000000000001</v>
      </c>
      <c r="P105" s="242">
        <f t="shared" si="26"/>
        <v>997.5333333333333</v>
      </c>
      <c r="Q105" s="242">
        <f t="shared" si="27"/>
        <v>991.2333333333332</v>
      </c>
      <c r="R105" s="250">
        <f t="shared" si="28"/>
        <v>993.4083333333333</v>
      </c>
      <c r="S105" s="13">
        <v>1964</v>
      </c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20" s="20" customFormat="1" ht="14.25" customHeight="1">
      <c r="A106" s="18">
        <v>1965</v>
      </c>
      <c r="B106" s="245">
        <v>991.5</v>
      </c>
      <c r="C106" s="245">
        <v>1001</v>
      </c>
      <c r="D106" s="245">
        <v>995.6</v>
      </c>
      <c r="E106" s="245">
        <v>993.5</v>
      </c>
      <c r="F106" s="245">
        <v>991.4</v>
      </c>
      <c r="G106" s="245">
        <v>989.5</v>
      </c>
      <c r="H106" s="245">
        <v>998</v>
      </c>
      <c r="I106" s="245">
        <v>1000.1</v>
      </c>
      <c r="J106" s="245">
        <v>983.3</v>
      </c>
      <c r="K106" s="245">
        <v>983.2</v>
      </c>
      <c r="L106" s="245">
        <v>983.1</v>
      </c>
      <c r="M106" s="245">
        <v>993</v>
      </c>
      <c r="N106" s="246">
        <f t="shared" si="29"/>
        <v>996.1</v>
      </c>
      <c r="O106" s="247">
        <f t="shared" si="30"/>
        <v>993.5</v>
      </c>
      <c r="P106" s="247">
        <f t="shared" si="26"/>
        <v>995.8666666666667</v>
      </c>
      <c r="Q106" s="247">
        <f t="shared" si="27"/>
        <v>983.1999999999999</v>
      </c>
      <c r="R106" s="251">
        <f t="shared" si="28"/>
        <v>991.9333333333334</v>
      </c>
      <c r="S106" s="18">
        <v>1965</v>
      </c>
      <c r="T106" s="24"/>
    </row>
    <row r="107" spans="1:28" ht="15" customHeight="1">
      <c r="A107" s="13">
        <v>1966</v>
      </c>
      <c r="B107" s="243">
        <v>990.5</v>
      </c>
      <c r="C107" s="242">
        <v>994.6</v>
      </c>
      <c r="D107" s="242">
        <v>988.9</v>
      </c>
      <c r="E107" s="242">
        <v>992.7</v>
      </c>
      <c r="F107" s="242">
        <v>989.6</v>
      </c>
      <c r="G107" s="242">
        <v>996</v>
      </c>
      <c r="H107" s="242">
        <v>997.1</v>
      </c>
      <c r="I107" s="242">
        <v>990.4</v>
      </c>
      <c r="J107" s="242">
        <v>992.3</v>
      </c>
      <c r="K107" s="242">
        <v>989.5</v>
      </c>
      <c r="L107" s="242">
        <v>996</v>
      </c>
      <c r="M107" s="250">
        <v>992.4</v>
      </c>
      <c r="N107" s="243">
        <f t="shared" si="29"/>
        <v>992.6999999999999</v>
      </c>
      <c r="O107" s="242">
        <f t="shared" si="30"/>
        <v>990.4</v>
      </c>
      <c r="P107" s="242">
        <f t="shared" si="26"/>
        <v>994.5</v>
      </c>
      <c r="Q107" s="242">
        <f t="shared" si="27"/>
        <v>992.6</v>
      </c>
      <c r="R107" s="250">
        <f t="shared" si="28"/>
        <v>992.5</v>
      </c>
      <c r="S107" s="13">
        <v>1966</v>
      </c>
      <c r="U107" s="7"/>
      <c r="V107" s="82"/>
      <c r="W107" s="7"/>
      <c r="X107" s="7"/>
      <c r="Y107" s="7"/>
      <c r="Z107" s="7"/>
      <c r="AA107" s="7"/>
      <c r="AB107" s="7"/>
    </row>
    <row r="108" spans="1:20" s="20" customFormat="1" ht="13.5" thickBot="1">
      <c r="A108" s="18">
        <v>1967</v>
      </c>
      <c r="B108" s="245">
        <v>1000</v>
      </c>
      <c r="C108" s="245">
        <v>992.7</v>
      </c>
      <c r="D108" s="252">
        <v>990.1</v>
      </c>
      <c r="E108" s="252">
        <v>989.6</v>
      </c>
      <c r="F108" s="252">
        <v>992.4</v>
      </c>
      <c r="G108" s="252">
        <v>996.4</v>
      </c>
      <c r="H108" s="252">
        <v>992.1</v>
      </c>
      <c r="I108" s="252">
        <v>998.3</v>
      </c>
      <c r="J108" s="252">
        <v>990.4</v>
      </c>
      <c r="K108" s="252">
        <v>991.2</v>
      </c>
      <c r="L108" s="252">
        <v>984.5</v>
      </c>
      <c r="M108" s="253">
        <v>991</v>
      </c>
      <c r="N108" s="254">
        <f t="shared" si="29"/>
        <v>995.0333333333334</v>
      </c>
      <c r="O108" s="252">
        <f t="shared" si="30"/>
        <v>990.6999999999999</v>
      </c>
      <c r="P108" s="252">
        <f t="shared" si="26"/>
        <v>995.6</v>
      </c>
      <c r="Q108" s="252">
        <f t="shared" si="27"/>
        <v>988.6999999999999</v>
      </c>
      <c r="R108" s="253">
        <f t="shared" si="28"/>
        <v>992.3916666666668</v>
      </c>
      <c r="S108" s="18">
        <v>1967</v>
      </c>
      <c r="T108" s="208"/>
    </row>
    <row r="109" spans="1:22" s="118" customFormat="1" ht="13.5" thickBot="1">
      <c r="A109" s="13">
        <v>1968</v>
      </c>
      <c r="B109" s="254">
        <v>988</v>
      </c>
      <c r="C109" s="253">
        <v>992</v>
      </c>
      <c r="D109" s="31">
        <v>992.6</v>
      </c>
      <c r="E109" s="31">
        <v>995.9</v>
      </c>
      <c r="F109" s="31">
        <v>990.5</v>
      </c>
      <c r="G109" s="31">
        <v>987</v>
      </c>
      <c r="H109" s="31">
        <v>985.3</v>
      </c>
      <c r="I109" s="31">
        <v>986.7</v>
      </c>
      <c r="J109" s="31">
        <v>987.4</v>
      </c>
      <c r="K109" s="31">
        <v>989.4</v>
      </c>
      <c r="L109" s="31">
        <v>986.6</v>
      </c>
      <c r="M109" s="31">
        <v>993.4</v>
      </c>
      <c r="N109" s="33">
        <f t="shared" si="29"/>
        <v>990.3333333333334</v>
      </c>
      <c r="O109" s="194">
        <f>AVERAGE(D109:F109)</f>
        <v>993</v>
      </c>
      <c r="P109" s="195">
        <f aca="true" t="shared" si="31" ref="P109:P126">AVERAGE(H109,I109,J109)</f>
        <v>986.4666666666667</v>
      </c>
      <c r="Q109" s="197">
        <f>AVERAGE(J109:L109)</f>
        <v>987.8000000000001</v>
      </c>
      <c r="R109" s="35">
        <f>AVERAGE(B109:M109)</f>
        <v>989.5666666666666</v>
      </c>
      <c r="S109" s="13">
        <v>1968</v>
      </c>
      <c r="T109" s="209"/>
      <c r="U109" s="196"/>
      <c r="V109" s="196"/>
    </row>
    <row r="110" spans="1:21" s="7" customFormat="1" ht="12.75">
      <c r="A110" s="114">
        <v>1969</v>
      </c>
      <c r="B110" s="41">
        <v>995.5</v>
      </c>
      <c r="C110" s="31">
        <v>987.4</v>
      </c>
      <c r="D110" s="31">
        <v>990.9</v>
      </c>
      <c r="E110" s="31">
        <v>991.3</v>
      </c>
      <c r="F110" s="31">
        <v>993.8</v>
      </c>
      <c r="G110" s="31">
        <v>993.8</v>
      </c>
      <c r="H110" s="31">
        <v>998.6</v>
      </c>
      <c r="I110" s="31">
        <v>997.4</v>
      </c>
      <c r="J110" s="31">
        <v>989</v>
      </c>
      <c r="K110" s="31">
        <v>982.6</v>
      </c>
      <c r="L110" s="31">
        <v>986.6</v>
      </c>
      <c r="M110" s="31">
        <v>990.8</v>
      </c>
      <c r="N110" s="41">
        <f>AVERAGE(M109,B110,C110)</f>
        <v>992.1</v>
      </c>
      <c r="O110" s="194">
        <f>AVERAGE(D110:F110)</f>
        <v>992</v>
      </c>
      <c r="P110" s="195">
        <f t="shared" si="31"/>
        <v>995</v>
      </c>
      <c r="Q110" s="195">
        <f>AVERAGE(J110:L110)</f>
        <v>986.0666666666666</v>
      </c>
      <c r="R110" s="35">
        <f>AVERAGE(B110:M110)</f>
        <v>991.475</v>
      </c>
      <c r="S110" s="114">
        <v>1969</v>
      </c>
      <c r="T110" s="210"/>
      <c r="U110" s="2"/>
    </row>
    <row r="111" spans="1:26" s="20" customFormat="1" ht="12.75">
      <c r="A111" s="18">
        <v>1970</v>
      </c>
      <c r="B111" s="84">
        <v>994.5</v>
      </c>
      <c r="C111" s="42">
        <v>988</v>
      </c>
      <c r="D111" s="42">
        <v>995.2</v>
      </c>
      <c r="E111" s="42">
        <v>984.3</v>
      </c>
      <c r="F111" s="42">
        <v>990.1</v>
      </c>
      <c r="G111" s="42">
        <v>997.1</v>
      </c>
      <c r="H111" s="42">
        <v>995.4</v>
      </c>
      <c r="I111" s="42">
        <v>995.3</v>
      </c>
      <c r="J111" s="42">
        <v>991.3</v>
      </c>
      <c r="K111" s="42">
        <v>993.7</v>
      </c>
      <c r="L111" s="42">
        <v>991.4</v>
      </c>
      <c r="M111" s="42">
        <v>992</v>
      </c>
      <c r="N111" s="85">
        <f>AVERAGE(M110,B111,C111)</f>
        <v>991.1</v>
      </c>
      <c r="O111" s="86">
        <f>AVERAGE(D111:F111)</f>
        <v>989.8666666666667</v>
      </c>
      <c r="P111" s="83">
        <f t="shared" si="31"/>
        <v>994</v>
      </c>
      <c r="Q111" s="86">
        <f>AVERAGE(J111:L111)</f>
        <v>992.1333333333333</v>
      </c>
      <c r="R111" s="38">
        <f>AVERAGE(B111:M111)</f>
        <v>992.3583333333335</v>
      </c>
      <c r="S111" s="18">
        <v>1970</v>
      </c>
      <c r="T111" s="394" t="s">
        <v>38</v>
      </c>
      <c r="U111" s="83"/>
      <c r="V111" s="83"/>
      <c r="Y111" s="2"/>
      <c r="Z111" s="2"/>
    </row>
    <row r="112" spans="1:36" s="7" customFormat="1" ht="12.75">
      <c r="A112" s="13">
        <v>1971</v>
      </c>
      <c r="B112" s="85">
        <v>992.7</v>
      </c>
      <c r="C112" s="32">
        <v>991.6</v>
      </c>
      <c r="D112" s="32">
        <v>988</v>
      </c>
      <c r="E112" s="32">
        <v>990.9</v>
      </c>
      <c r="F112" s="32">
        <v>1003.2</v>
      </c>
      <c r="G112" s="32">
        <v>994.6</v>
      </c>
      <c r="H112" s="32">
        <v>1000.4</v>
      </c>
      <c r="I112" s="32">
        <v>985.2</v>
      </c>
      <c r="J112" s="32">
        <v>991.5</v>
      </c>
      <c r="K112" s="32">
        <v>992.7</v>
      </c>
      <c r="L112" s="32">
        <v>985.6</v>
      </c>
      <c r="M112" s="32">
        <v>994.7</v>
      </c>
      <c r="N112" s="39">
        <f aca="true" t="shared" si="32" ref="N112:N118">AVERAGE(M111,B112:C112)</f>
        <v>992.1</v>
      </c>
      <c r="O112" s="83">
        <f aca="true" t="shared" si="33" ref="O112:O117">AVERAGE(D112:F112)</f>
        <v>994.0333333333334</v>
      </c>
      <c r="P112" s="83">
        <f t="shared" si="31"/>
        <v>992.3666666666667</v>
      </c>
      <c r="Q112" s="83">
        <f aca="true" t="shared" si="34" ref="Q112:Q117">AVERAGE(J112:L112)</f>
        <v>989.9333333333334</v>
      </c>
      <c r="R112" s="40">
        <f aca="true" t="shared" si="35" ref="R112:R117">AVERAGE(B112:M112)</f>
        <v>992.5916666666668</v>
      </c>
      <c r="S112" s="13">
        <v>1971</v>
      </c>
      <c r="T112" s="202" t="s">
        <v>33</v>
      </c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26" s="20" customFormat="1" ht="12.75">
      <c r="A113" s="18">
        <v>1972</v>
      </c>
      <c r="B113" s="84">
        <v>995.4</v>
      </c>
      <c r="C113" s="42">
        <v>992.1</v>
      </c>
      <c r="D113" s="42">
        <v>992.3</v>
      </c>
      <c r="E113" s="42">
        <v>989.4</v>
      </c>
      <c r="F113" s="42">
        <v>995</v>
      </c>
      <c r="G113" s="42">
        <v>995</v>
      </c>
      <c r="H113" s="42">
        <v>991.5</v>
      </c>
      <c r="I113" s="42">
        <v>1002.5</v>
      </c>
      <c r="J113" s="42">
        <v>990.1</v>
      </c>
      <c r="K113" s="42">
        <v>996.2</v>
      </c>
      <c r="L113" s="42">
        <v>987.5</v>
      </c>
      <c r="M113" s="42">
        <v>993.5</v>
      </c>
      <c r="N113" s="36">
        <f t="shared" si="32"/>
        <v>994.0666666666666</v>
      </c>
      <c r="O113" s="86">
        <f t="shared" si="33"/>
        <v>992.2333333333332</v>
      </c>
      <c r="P113" s="83">
        <f t="shared" si="31"/>
        <v>994.6999999999999</v>
      </c>
      <c r="Q113" s="86">
        <f>AVERAGE(J113:L113)</f>
        <v>991.2666666666668</v>
      </c>
      <c r="R113" s="38">
        <f t="shared" si="35"/>
        <v>993.3750000000001</v>
      </c>
      <c r="S113" s="18">
        <v>1972</v>
      </c>
      <c r="T113" s="192" t="s">
        <v>47</v>
      </c>
      <c r="Y113" s="2"/>
      <c r="Z113" s="2"/>
    </row>
    <row r="114" spans="1:36" s="7" customFormat="1" ht="12.75">
      <c r="A114" s="13">
        <v>1973</v>
      </c>
      <c r="B114" s="85">
        <v>993.4</v>
      </c>
      <c r="C114" s="32">
        <v>987.5</v>
      </c>
      <c r="D114" s="32">
        <v>985.1</v>
      </c>
      <c r="E114" s="32">
        <v>981.8</v>
      </c>
      <c r="F114" s="32">
        <v>989.6</v>
      </c>
      <c r="G114" s="32">
        <v>998.1</v>
      </c>
      <c r="H114" s="32">
        <v>1003.6</v>
      </c>
      <c r="I114" s="32">
        <v>988.4</v>
      </c>
      <c r="J114" s="32">
        <v>989.6</v>
      </c>
      <c r="K114" s="32">
        <v>993.5</v>
      </c>
      <c r="L114" s="32">
        <v>990.5</v>
      </c>
      <c r="M114" s="32">
        <v>986.1</v>
      </c>
      <c r="N114" s="39">
        <f t="shared" si="32"/>
        <v>991.4666666666667</v>
      </c>
      <c r="O114" s="83">
        <f t="shared" si="33"/>
        <v>985.5</v>
      </c>
      <c r="P114" s="83">
        <f t="shared" si="31"/>
        <v>993.8666666666667</v>
      </c>
      <c r="Q114" s="83">
        <f t="shared" si="34"/>
        <v>991.1999999999999</v>
      </c>
      <c r="R114" s="40">
        <f t="shared" si="35"/>
        <v>990.6</v>
      </c>
      <c r="S114" s="13">
        <v>1973</v>
      </c>
      <c r="T114" s="20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26" s="20" customFormat="1" ht="12.75">
      <c r="A115" s="18">
        <v>1974</v>
      </c>
      <c r="B115" s="84">
        <v>992.6</v>
      </c>
      <c r="C115" s="42">
        <v>991.7</v>
      </c>
      <c r="D115" s="42">
        <v>990</v>
      </c>
      <c r="E115" s="423">
        <v>991.5</v>
      </c>
      <c r="F115" s="42">
        <v>996.9</v>
      </c>
      <c r="G115" s="42">
        <v>1005.7</v>
      </c>
      <c r="H115" s="42">
        <v>990.1</v>
      </c>
      <c r="I115" s="42">
        <v>993.9</v>
      </c>
      <c r="J115" s="42">
        <v>985.1</v>
      </c>
      <c r="K115" s="42">
        <v>988.5</v>
      </c>
      <c r="L115" s="42">
        <v>994.2</v>
      </c>
      <c r="M115" s="42">
        <v>996.7</v>
      </c>
      <c r="N115" s="36">
        <f t="shared" si="32"/>
        <v>990.1333333333333</v>
      </c>
      <c r="O115" s="86">
        <f t="shared" si="33"/>
        <v>992.8000000000001</v>
      </c>
      <c r="P115" s="83">
        <f t="shared" si="31"/>
        <v>989.6999999999999</v>
      </c>
      <c r="Q115" s="86">
        <f t="shared" si="34"/>
        <v>989.2666666666668</v>
      </c>
      <c r="R115" s="38">
        <f t="shared" si="35"/>
        <v>993.0750000000002</v>
      </c>
      <c r="S115" s="18">
        <v>1974</v>
      </c>
      <c r="Y115" s="2"/>
      <c r="Z115" s="2"/>
    </row>
    <row r="116" spans="1:19" ht="12.75">
      <c r="A116" s="13">
        <v>1975</v>
      </c>
      <c r="B116" s="85">
        <v>994.3</v>
      </c>
      <c r="C116" s="32">
        <v>988.3</v>
      </c>
      <c r="D116" s="32">
        <v>987.3</v>
      </c>
      <c r="E116" s="32">
        <v>991.8</v>
      </c>
      <c r="F116" s="32">
        <v>992.8</v>
      </c>
      <c r="G116" s="32">
        <v>999.6</v>
      </c>
      <c r="H116" s="32">
        <v>997.9</v>
      </c>
      <c r="I116" s="32">
        <v>991.6</v>
      </c>
      <c r="J116" s="32">
        <v>993.8</v>
      </c>
      <c r="K116" s="32">
        <v>985.6</v>
      </c>
      <c r="L116" s="32">
        <v>986.8</v>
      </c>
      <c r="M116" s="32">
        <v>986.1</v>
      </c>
      <c r="N116" s="39">
        <f t="shared" si="32"/>
        <v>993.1</v>
      </c>
      <c r="O116" s="83">
        <f t="shared" si="33"/>
        <v>990.6333333333332</v>
      </c>
      <c r="P116" s="83">
        <f t="shared" si="31"/>
        <v>994.4333333333334</v>
      </c>
      <c r="Q116" s="83">
        <f t="shared" si="34"/>
        <v>988.7333333333332</v>
      </c>
      <c r="R116" s="40">
        <f t="shared" si="35"/>
        <v>991.3249999999999</v>
      </c>
      <c r="S116" s="13">
        <v>1975</v>
      </c>
    </row>
    <row r="117" spans="1:23" s="179" customFormat="1" ht="13.5" thickBot="1">
      <c r="A117" s="18">
        <v>1976</v>
      </c>
      <c r="B117" s="84">
        <v>995.3</v>
      </c>
      <c r="C117" s="42">
        <v>991.3</v>
      </c>
      <c r="D117" s="42">
        <v>994.8</v>
      </c>
      <c r="E117" s="42">
        <v>988.4</v>
      </c>
      <c r="F117" s="42">
        <v>986.1</v>
      </c>
      <c r="G117" s="42">
        <v>995.9</v>
      </c>
      <c r="H117" s="42">
        <v>983.4</v>
      </c>
      <c r="I117" s="42">
        <v>982.8</v>
      </c>
      <c r="J117" s="42">
        <v>989.6</v>
      </c>
      <c r="K117" s="42">
        <v>993.7</v>
      </c>
      <c r="L117" s="42">
        <v>997.7</v>
      </c>
      <c r="M117" s="42">
        <v>1001.5</v>
      </c>
      <c r="N117" s="36">
        <f t="shared" si="32"/>
        <v>990.9</v>
      </c>
      <c r="O117" s="86">
        <f t="shared" si="33"/>
        <v>989.7666666666665</v>
      </c>
      <c r="P117" s="186">
        <f t="shared" si="31"/>
        <v>985.2666666666665</v>
      </c>
      <c r="Q117" s="86">
        <f t="shared" si="34"/>
        <v>993.6666666666666</v>
      </c>
      <c r="R117" s="38">
        <f t="shared" si="35"/>
        <v>991.7083333333334</v>
      </c>
      <c r="S117" s="18">
        <v>1976</v>
      </c>
      <c r="T117" s="2"/>
      <c r="U117" s="6"/>
      <c r="V117" s="2"/>
      <c r="W117" s="2"/>
    </row>
    <row r="118" spans="1:21" s="20" customFormat="1" ht="13.5" thickBot="1">
      <c r="A118" s="79">
        <v>1977</v>
      </c>
      <c r="B118" s="149">
        <v>994.8</v>
      </c>
      <c r="C118" s="150">
        <v>989</v>
      </c>
      <c r="D118" s="190">
        <v>992.3</v>
      </c>
      <c r="E118" s="190">
        <v>990.2</v>
      </c>
      <c r="F118" s="190">
        <v>984.2</v>
      </c>
      <c r="G118" s="190">
        <v>993.6</v>
      </c>
      <c r="H118" s="190">
        <v>1001.2</v>
      </c>
      <c r="I118" s="190">
        <v>993.7</v>
      </c>
      <c r="J118" s="190">
        <v>983.2</v>
      </c>
      <c r="K118" s="190">
        <v>987.7</v>
      </c>
      <c r="L118" s="190">
        <v>988</v>
      </c>
      <c r="M118" s="46">
        <v>995.2</v>
      </c>
      <c r="N118" s="187">
        <f t="shared" si="32"/>
        <v>995.1</v>
      </c>
      <c r="O118" s="44">
        <f>AVERAGE(D118:F118)</f>
        <v>988.9</v>
      </c>
      <c r="P118" s="188">
        <f t="shared" si="31"/>
        <v>992.7000000000002</v>
      </c>
      <c r="Q118" s="44">
        <f>AVERAGE(J118:L118)</f>
        <v>986.3000000000001</v>
      </c>
      <c r="R118" s="125">
        <f>AVERAGE(B118:M118)</f>
        <v>991.0916666666668</v>
      </c>
      <c r="S118" s="79">
        <v>1977</v>
      </c>
      <c r="U118" s="129"/>
    </row>
    <row r="119" spans="1:21" s="7" customFormat="1" ht="12.75">
      <c r="A119" s="13">
        <v>1978</v>
      </c>
      <c r="B119" s="180">
        <v>989</v>
      </c>
      <c r="C119" s="180">
        <v>991</v>
      </c>
      <c r="D119" s="57">
        <v>993.4</v>
      </c>
      <c r="E119" s="57">
        <v>992.6</v>
      </c>
      <c r="F119" s="57">
        <v>1002.2</v>
      </c>
      <c r="G119" s="57">
        <v>984.6</v>
      </c>
      <c r="H119" s="57">
        <v>1002.5</v>
      </c>
      <c r="I119" s="57">
        <v>984.9</v>
      </c>
      <c r="J119" s="57">
        <v>993.8</v>
      </c>
      <c r="K119" s="57">
        <v>984.5</v>
      </c>
      <c r="L119" s="57">
        <v>993.9</v>
      </c>
      <c r="M119" s="57">
        <v>987.7</v>
      </c>
      <c r="N119" s="50">
        <f>AVERAGE(B119:C119,M118)</f>
        <v>991.7333333333332</v>
      </c>
      <c r="O119" s="49">
        <f aca="true" t="shared" si="36" ref="O119:O126">AVERAGE(D119:F119)</f>
        <v>996.0666666666666</v>
      </c>
      <c r="P119" s="57">
        <f t="shared" si="31"/>
        <v>993.7333333333332</v>
      </c>
      <c r="Q119" s="49">
        <f aca="true" t="shared" si="37" ref="Q119:Q126">AVERAGE(J119:L119)</f>
        <v>990.7333333333332</v>
      </c>
      <c r="R119" s="51">
        <f>AVERAGE(B119:M119)</f>
        <v>991.6750000000001</v>
      </c>
      <c r="S119" s="13">
        <v>1978</v>
      </c>
      <c r="T119" s="192"/>
      <c r="U119" s="193"/>
    </row>
    <row r="120" spans="1:22" s="20" customFormat="1" ht="12.75">
      <c r="A120" s="18">
        <v>1979</v>
      </c>
      <c r="B120" s="191">
        <v>994.8</v>
      </c>
      <c r="C120" s="191">
        <v>989</v>
      </c>
      <c r="D120" s="191">
        <v>994.9</v>
      </c>
      <c r="E120" s="191">
        <v>984.5</v>
      </c>
      <c r="F120" s="191">
        <v>997.5</v>
      </c>
      <c r="G120" s="191">
        <v>990.4</v>
      </c>
      <c r="H120" s="191">
        <v>989.4</v>
      </c>
      <c r="I120" s="191">
        <v>988.7</v>
      </c>
      <c r="J120" s="191">
        <v>992.4</v>
      </c>
      <c r="K120" s="191">
        <v>986.1</v>
      </c>
      <c r="L120" s="191">
        <v>993.6</v>
      </c>
      <c r="M120" s="191">
        <v>996.7</v>
      </c>
      <c r="N120" s="55">
        <f aca="true" t="shared" si="38" ref="N120:N126">AVERAGE(B120:C120,M119)</f>
        <v>990.5</v>
      </c>
      <c r="O120" s="54">
        <f t="shared" si="36"/>
        <v>992.3000000000001</v>
      </c>
      <c r="P120" s="53">
        <f t="shared" si="31"/>
        <v>990.1666666666666</v>
      </c>
      <c r="Q120" s="54">
        <f t="shared" si="37"/>
        <v>990.6999999999999</v>
      </c>
      <c r="R120" s="56">
        <f aca="true" t="shared" si="39" ref="R120:R126">AVERAGE(B120:M120)</f>
        <v>991.5</v>
      </c>
      <c r="S120" s="18">
        <v>1979</v>
      </c>
      <c r="T120" s="395" t="s">
        <v>39</v>
      </c>
      <c r="U120" s="49"/>
      <c r="V120" s="49"/>
    </row>
    <row r="121" spans="1:27" s="7" customFormat="1" ht="12.75">
      <c r="A121" s="13">
        <v>1980</v>
      </c>
      <c r="B121" s="57">
        <v>990.8</v>
      </c>
      <c r="C121" s="57">
        <v>993.5</v>
      </c>
      <c r="D121" s="57">
        <v>991.6</v>
      </c>
      <c r="E121" s="57">
        <v>995.1</v>
      </c>
      <c r="F121" s="57">
        <v>996.8</v>
      </c>
      <c r="G121" s="57">
        <v>986</v>
      </c>
      <c r="H121" s="57">
        <v>1000.4</v>
      </c>
      <c r="I121" s="57">
        <v>996.1</v>
      </c>
      <c r="J121" s="57">
        <v>993.6</v>
      </c>
      <c r="K121" s="57">
        <v>989.7</v>
      </c>
      <c r="L121" s="57">
        <v>985.9</v>
      </c>
      <c r="M121" s="57">
        <v>993.1</v>
      </c>
      <c r="N121" s="50">
        <f t="shared" si="38"/>
        <v>993.6666666666666</v>
      </c>
      <c r="O121" s="49">
        <f t="shared" si="36"/>
        <v>994.5</v>
      </c>
      <c r="P121" s="57">
        <f t="shared" si="31"/>
        <v>996.6999999999999</v>
      </c>
      <c r="Q121" s="49">
        <f t="shared" si="37"/>
        <v>989.7333333333335</v>
      </c>
      <c r="R121" s="51">
        <f t="shared" si="39"/>
        <v>992.7166666666667</v>
      </c>
      <c r="S121" s="13">
        <v>1980</v>
      </c>
      <c r="T121" s="109" t="s">
        <v>19</v>
      </c>
      <c r="U121" s="20"/>
      <c r="V121" s="20"/>
      <c r="W121" s="20"/>
      <c r="X121" s="20"/>
      <c r="Y121" s="20"/>
      <c r="Z121" s="20"/>
      <c r="AA121" s="20"/>
    </row>
    <row r="122" spans="1:20" s="20" customFormat="1" ht="12.75">
      <c r="A122" s="18">
        <v>1981</v>
      </c>
      <c r="B122" s="191">
        <v>991.2</v>
      </c>
      <c r="C122" s="191">
        <v>983.2</v>
      </c>
      <c r="D122" s="191">
        <v>999.5</v>
      </c>
      <c r="E122" s="191">
        <v>997.8</v>
      </c>
      <c r="F122" s="191">
        <v>993.4</v>
      </c>
      <c r="G122" s="191">
        <v>995.5</v>
      </c>
      <c r="H122" s="191">
        <v>996.3</v>
      </c>
      <c r="I122" s="191">
        <v>990.5</v>
      </c>
      <c r="J122" s="191">
        <v>990.6</v>
      </c>
      <c r="K122" s="191">
        <v>989.9</v>
      </c>
      <c r="L122" s="191">
        <v>981.9</v>
      </c>
      <c r="M122" s="191">
        <v>987</v>
      </c>
      <c r="N122" s="55">
        <f t="shared" si="38"/>
        <v>989.1666666666666</v>
      </c>
      <c r="O122" s="54">
        <f t="shared" si="36"/>
        <v>996.9</v>
      </c>
      <c r="P122" s="53">
        <f t="shared" si="31"/>
        <v>992.4666666666667</v>
      </c>
      <c r="Q122" s="54">
        <f t="shared" si="37"/>
        <v>987.4666666666667</v>
      </c>
      <c r="R122" s="56">
        <f t="shared" si="39"/>
        <v>991.4</v>
      </c>
      <c r="S122" s="18">
        <v>1981</v>
      </c>
      <c r="T122" s="192" t="s">
        <v>36</v>
      </c>
    </row>
    <row r="123" spans="1:27" s="7" customFormat="1" ht="12.75">
      <c r="A123" s="13">
        <v>1982</v>
      </c>
      <c r="B123" s="57">
        <v>991.9</v>
      </c>
      <c r="C123" s="57">
        <v>987</v>
      </c>
      <c r="D123" s="57">
        <v>983.4</v>
      </c>
      <c r="E123" s="57">
        <v>984.5</v>
      </c>
      <c r="F123" s="57">
        <v>992.1</v>
      </c>
      <c r="G123" s="57">
        <v>1002</v>
      </c>
      <c r="H123" s="57">
        <v>989.9</v>
      </c>
      <c r="I123" s="57">
        <v>996.7</v>
      </c>
      <c r="J123" s="57">
        <v>992.1</v>
      </c>
      <c r="K123" s="57">
        <v>985.4</v>
      </c>
      <c r="L123" s="57">
        <v>990.6</v>
      </c>
      <c r="M123" s="57">
        <v>994.5</v>
      </c>
      <c r="N123" s="50">
        <f t="shared" si="38"/>
        <v>988.6333333333333</v>
      </c>
      <c r="O123" s="49">
        <f t="shared" si="36"/>
        <v>986.6666666666666</v>
      </c>
      <c r="P123" s="57">
        <f t="shared" si="31"/>
        <v>992.9</v>
      </c>
      <c r="Q123" s="49">
        <f t="shared" si="37"/>
        <v>989.3666666666667</v>
      </c>
      <c r="R123" s="51">
        <f t="shared" si="39"/>
        <v>990.8416666666667</v>
      </c>
      <c r="S123" s="13">
        <v>1982</v>
      </c>
      <c r="T123" s="20" t="s">
        <v>46</v>
      </c>
      <c r="U123" s="20"/>
      <c r="V123" s="20"/>
      <c r="W123" s="20"/>
      <c r="X123" s="20"/>
      <c r="Y123" s="20"/>
      <c r="Z123" s="20"/>
      <c r="AA123" s="20"/>
    </row>
    <row r="124" spans="1:20" s="20" customFormat="1" ht="12.75">
      <c r="A124" s="18">
        <v>1983</v>
      </c>
      <c r="B124" s="191">
        <v>994.3</v>
      </c>
      <c r="C124" s="191">
        <v>987.7</v>
      </c>
      <c r="D124" s="191">
        <v>988.9</v>
      </c>
      <c r="E124" s="191">
        <v>998.5</v>
      </c>
      <c r="F124" s="191">
        <v>1000.3</v>
      </c>
      <c r="G124" s="191">
        <v>993.8</v>
      </c>
      <c r="H124" s="191">
        <v>989.7</v>
      </c>
      <c r="I124" s="191">
        <v>990.6</v>
      </c>
      <c r="J124" s="191">
        <v>993.3</v>
      </c>
      <c r="K124" s="191">
        <v>985</v>
      </c>
      <c r="L124" s="191">
        <v>981.7</v>
      </c>
      <c r="M124" s="191">
        <v>986</v>
      </c>
      <c r="N124" s="55">
        <f t="shared" si="38"/>
        <v>992.1666666666666</v>
      </c>
      <c r="O124" s="54">
        <f t="shared" si="36"/>
        <v>995.9</v>
      </c>
      <c r="P124" s="53">
        <f t="shared" si="31"/>
        <v>991.2000000000002</v>
      </c>
      <c r="Q124" s="54">
        <f t="shared" si="37"/>
        <v>986.6666666666666</v>
      </c>
      <c r="R124" s="56">
        <f t="shared" si="39"/>
        <v>990.8166666666667</v>
      </c>
      <c r="S124" s="18">
        <v>1983</v>
      </c>
      <c r="T124" s="58"/>
    </row>
    <row r="125" spans="1:21" s="20" customFormat="1" ht="12.75">
      <c r="A125" s="13">
        <v>1984</v>
      </c>
      <c r="B125" s="57">
        <v>987.8</v>
      </c>
      <c r="C125" s="57">
        <v>988.2</v>
      </c>
      <c r="D125" s="57">
        <v>995.8</v>
      </c>
      <c r="E125" s="57">
        <v>985.3</v>
      </c>
      <c r="F125" s="57">
        <v>993.2</v>
      </c>
      <c r="G125" s="57">
        <v>998.3</v>
      </c>
      <c r="H125" s="57">
        <v>999.9</v>
      </c>
      <c r="I125" s="57">
        <v>991.5</v>
      </c>
      <c r="J125" s="57">
        <v>997.8</v>
      </c>
      <c r="K125" s="57">
        <v>989.7</v>
      </c>
      <c r="L125" s="57">
        <v>983.4</v>
      </c>
      <c r="M125" s="57">
        <v>1000.1</v>
      </c>
      <c r="N125" s="50">
        <f t="shared" si="38"/>
        <v>987.3333333333334</v>
      </c>
      <c r="O125" s="49">
        <f t="shared" si="36"/>
        <v>991.4333333333334</v>
      </c>
      <c r="P125" s="57">
        <f t="shared" si="31"/>
        <v>996.4</v>
      </c>
      <c r="Q125" s="49">
        <f t="shared" si="37"/>
        <v>990.3000000000001</v>
      </c>
      <c r="R125" s="51">
        <f t="shared" si="39"/>
        <v>992.5833333333334</v>
      </c>
      <c r="S125" s="13">
        <v>1984</v>
      </c>
      <c r="T125" s="58"/>
      <c r="U125" s="87"/>
    </row>
    <row r="126" spans="1:28" ht="13.5" thickBot="1">
      <c r="A126" s="13">
        <v>1985</v>
      </c>
      <c r="B126" s="178">
        <v>995</v>
      </c>
      <c r="C126" s="178">
        <v>985.3</v>
      </c>
      <c r="D126" s="178">
        <v>990.2</v>
      </c>
      <c r="E126" s="178">
        <v>988.7</v>
      </c>
      <c r="F126" s="178">
        <v>996.1</v>
      </c>
      <c r="G126" s="178">
        <v>1007</v>
      </c>
      <c r="H126" s="178">
        <v>986.6</v>
      </c>
      <c r="I126" s="178">
        <v>985.3</v>
      </c>
      <c r="J126" s="178">
        <v>985.4</v>
      </c>
      <c r="K126" s="178">
        <v>994</v>
      </c>
      <c r="L126" s="57">
        <v>989</v>
      </c>
      <c r="M126" s="178">
        <v>982</v>
      </c>
      <c r="N126" s="174">
        <f t="shared" si="38"/>
        <v>993.4666666666667</v>
      </c>
      <c r="O126" s="159">
        <f t="shared" si="36"/>
        <v>991.6666666666666</v>
      </c>
      <c r="P126" s="175">
        <f t="shared" si="31"/>
        <v>985.7666666666668</v>
      </c>
      <c r="Q126" s="159">
        <f t="shared" si="37"/>
        <v>989.4666666666667</v>
      </c>
      <c r="R126" s="176">
        <f t="shared" si="39"/>
        <v>990.3833333333333</v>
      </c>
      <c r="S126" s="13">
        <v>1985</v>
      </c>
      <c r="T126" s="66"/>
      <c r="V126" s="7"/>
      <c r="W126" s="7"/>
      <c r="X126" s="7"/>
      <c r="Y126" s="7"/>
      <c r="Z126" s="7"/>
      <c r="AA126" s="7"/>
      <c r="AB126" s="7"/>
    </row>
    <row r="127" spans="1:21" s="20" customFormat="1" ht="13.5" thickBot="1">
      <c r="A127" s="18">
        <v>1986</v>
      </c>
      <c r="B127" s="183">
        <v>988.5</v>
      </c>
      <c r="C127" s="63">
        <v>992.2</v>
      </c>
      <c r="D127" s="121">
        <v>997.3</v>
      </c>
      <c r="E127" s="121">
        <v>992.8</v>
      </c>
      <c r="F127" s="121">
        <v>1002.3</v>
      </c>
      <c r="G127" s="121">
        <v>986.4</v>
      </c>
      <c r="H127" s="121">
        <v>992</v>
      </c>
      <c r="I127" s="121">
        <v>987.7</v>
      </c>
      <c r="J127" s="121">
        <v>990.1</v>
      </c>
      <c r="K127" s="116">
        <v>995.4</v>
      </c>
      <c r="L127" s="53">
        <v>983.4</v>
      </c>
      <c r="M127" s="177">
        <v>991.1</v>
      </c>
      <c r="N127" s="115">
        <f>AVERAGE(B127:C127)</f>
        <v>990.35</v>
      </c>
      <c r="O127" s="121">
        <f>AVERAGE(D127:F127)</f>
        <v>997.4666666666666</v>
      </c>
      <c r="P127" s="121">
        <f>AVERAGE(G127:I127)</f>
        <v>988.7000000000002</v>
      </c>
      <c r="Q127" s="121">
        <f>AVERAGE(J127:L127)</f>
        <v>989.6333333333333</v>
      </c>
      <c r="R127" s="116">
        <f>AVERAGE(B127:M127)</f>
        <v>991.5999999999999</v>
      </c>
      <c r="S127" s="18">
        <v>1986</v>
      </c>
      <c r="T127" s="89"/>
      <c r="U127" s="87"/>
    </row>
    <row r="128" spans="1:28" ht="13.5" thickBot="1">
      <c r="A128" s="13">
        <v>1987</v>
      </c>
      <c r="B128" s="67">
        <v>988.9</v>
      </c>
      <c r="C128" s="77">
        <v>996.9</v>
      </c>
      <c r="D128" s="180">
        <v>984.6</v>
      </c>
      <c r="E128" s="180">
        <v>989.1</v>
      </c>
      <c r="F128" s="180">
        <v>997.4</v>
      </c>
      <c r="G128" s="180">
        <v>992.9</v>
      </c>
      <c r="H128" s="180">
        <v>993.7</v>
      </c>
      <c r="I128" s="180">
        <v>1000.2</v>
      </c>
      <c r="J128" s="180">
        <v>988.3</v>
      </c>
      <c r="K128" s="180">
        <v>989.6</v>
      </c>
      <c r="L128" s="57">
        <v>982.6</v>
      </c>
      <c r="M128" s="180">
        <v>987.2</v>
      </c>
      <c r="N128" s="181">
        <f>AVERAGE(M127,B128:C128)</f>
        <v>992.3000000000001</v>
      </c>
      <c r="O128" s="124">
        <f aca="true" t="shared" si="40" ref="O128:O149">AVERAGE(D128:F128)</f>
        <v>990.3666666666667</v>
      </c>
      <c r="P128" s="124">
        <f aca="true" t="shared" si="41" ref="P128:P149">AVERAGE(G128:I128)</f>
        <v>995.6</v>
      </c>
      <c r="Q128" s="124">
        <f aca="true" t="shared" si="42" ref="Q128:Q149">AVERAGE(J128:L128)</f>
        <v>986.8333333333334</v>
      </c>
      <c r="R128" s="165">
        <f aca="true" t="shared" si="43" ref="R128:R149">AVERAGE(B128:M128)</f>
        <v>990.9499999999999</v>
      </c>
      <c r="S128" s="13">
        <v>1987</v>
      </c>
      <c r="T128" s="78"/>
      <c r="U128" s="7"/>
      <c r="V128" s="7"/>
      <c r="W128" s="7"/>
      <c r="X128" s="7"/>
      <c r="Y128" s="7"/>
      <c r="Z128" s="7"/>
      <c r="AA128" s="7"/>
      <c r="AB128" s="7"/>
    </row>
    <row r="129" spans="1:20" s="20" customFormat="1" ht="13.5" thickBot="1">
      <c r="A129" s="18">
        <v>1988</v>
      </c>
      <c r="B129" s="184">
        <v>998.4</v>
      </c>
      <c r="C129" s="54">
        <v>991.2</v>
      </c>
      <c r="D129" s="191">
        <v>988.8</v>
      </c>
      <c r="E129" s="191">
        <v>993.6</v>
      </c>
      <c r="F129" s="191">
        <v>998.9</v>
      </c>
      <c r="G129" s="191">
        <v>997.2</v>
      </c>
      <c r="H129" s="191">
        <v>992.4</v>
      </c>
      <c r="I129" s="191">
        <v>1001.2</v>
      </c>
      <c r="J129" s="191">
        <v>993.6</v>
      </c>
      <c r="K129" s="191">
        <v>1001.1</v>
      </c>
      <c r="L129" s="191">
        <v>984.4</v>
      </c>
      <c r="M129" s="191">
        <v>984.9</v>
      </c>
      <c r="N129" s="182">
        <f aca="true" t="shared" si="44" ref="N129:N148">AVERAGE(M128,B129:C129)</f>
        <v>992.2666666666668</v>
      </c>
      <c r="O129" s="54">
        <f t="shared" si="40"/>
        <v>993.7666666666668</v>
      </c>
      <c r="P129" s="54">
        <f t="shared" si="41"/>
        <v>996.9333333333334</v>
      </c>
      <c r="Q129" s="54">
        <f t="shared" si="42"/>
        <v>993.0333333333333</v>
      </c>
      <c r="R129" s="168">
        <f t="shared" si="43"/>
        <v>993.8083333333333</v>
      </c>
      <c r="S129" s="18">
        <v>1988</v>
      </c>
      <c r="T129" s="24"/>
    </row>
    <row r="130" spans="1:28" ht="13.5" thickBot="1">
      <c r="A130" s="13">
        <v>1989</v>
      </c>
      <c r="B130" s="67">
        <v>1000.4</v>
      </c>
      <c r="C130" s="65">
        <v>995.7</v>
      </c>
      <c r="D130" s="178">
        <v>989.5</v>
      </c>
      <c r="E130" s="57">
        <v>994.2</v>
      </c>
      <c r="F130" s="178">
        <v>987.2</v>
      </c>
      <c r="G130" s="178">
        <v>985.1</v>
      </c>
      <c r="H130" s="178">
        <v>996.2</v>
      </c>
      <c r="I130" s="178">
        <v>1000.1</v>
      </c>
      <c r="J130" s="178">
        <v>992.4</v>
      </c>
      <c r="K130" s="178">
        <v>984.8</v>
      </c>
      <c r="L130" s="178">
        <v>985.2</v>
      </c>
      <c r="M130" s="57">
        <v>992.7</v>
      </c>
      <c r="N130" s="185">
        <f t="shared" si="44"/>
        <v>993.6666666666666</v>
      </c>
      <c r="O130" s="163">
        <f t="shared" si="40"/>
        <v>990.3000000000001</v>
      </c>
      <c r="P130" s="163">
        <f t="shared" si="41"/>
        <v>993.8000000000001</v>
      </c>
      <c r="Q130" s="163">
        <f t="shared" si="42"/>
        <v>987.4666666666666</v>
      </c>
      <c r="R130" s="164">
        <f t="shared" si="43"/>
        <v>991.9583333333335</v>
      </c>
      <c r="S130" s="13">
        <v>1989</v>
      </c>
      <c r="T130" s="211"/>
      <c r="U130" s="7"/>
      <c r="V130" s="7"/>
      <c r="W130" s="7"/>
      <c r="X130" s="7"/>
      <c r="Y130" s="7"/>
      <c r="Z130" s="7"/>
      <c r="AA130" s="7"/>
      <c r="AB130" s="7"/>
    </row>
    <row r="131" spans="1:22" s="179" customFormat="1" ht="13.5" thickBot="1">
      <c r="A131" s="18">
        <v>1990</v>
      </c>
      <c r="B131" s="72">
        <v>1000.9</v>
      </c>
      <c r="C131" s="72">
        <v>995.6</v>
      </c>
      <c r="D131" s="112">
        <v>988.5</v>
      </c>
      <c r="E131" s="173">
        <v>995.5</v>
      </c>
      <c r="F131" s="110">
        <v>1007.4</v>
      </c>
      <c r="G131" s="111">
        <v>988.4</v>
      </c>
      <c r="H131" s="111">
        <v>997.5</v>
      </c>
      <c r="I131" s="111">
        <v>984.8</v>
      </c>
      <c r="J131" s="111">
        <v>997.3</v>
      </c>
      <c r="K131" s="111">
        <v>985.9</v>
      </c>
      <c r="L131" s="112">
        <v>977</v>
      </c>
      <c r="M131" s="189">
        <v>992.4</v>
      </c>
      <c r="N131" s="110">
        <f t="shared" si="44"/>
        <v>996.4</v>
      </c>
      <c r="O131" s="111">
        <f t="shared" si="40"/>
        <v>997.1333333333333</v>
      </c>
      <c r="P131" s="111">
        <f t="shared" si="41"/>
        <v>990.2333333333332</v>
      </c>
      <c r="Q131" s="111">
        <f t="shared" si="42"/>
        <v>986.7333333333332</v>
      </c>
      <c r="R131" s="112">
        <f t="shared" si="43"/>
        <v>992.5999999999999</v>
      </c>
      <c r="S131" s="18">
        <v>1990</v>
      </c>
      <c r="T131" s="212"/>
      <c r="U131" s="7"/>
      <c r="V131" s="7"/>
    </row>
    <row r="132" spans="1:20" s="20" customFormat="1" ht="12.75">
      <c r="A132" s="79">
        <v>1991</v>
      </c>
      <c r="B132" s="140">
        <v>985.6</v>
      </c>
      <c r="C132" s="140">
        <v>992.5</v>
      </c>
      <c r="D132" s="140">
        <v>988.8</v>
      </c>
      <c r="E132" s="172">
        <v>991.9</v>
      </c>
      <c r="F132" s="140">
        <v>987.9</v>
      </c>
      <c r="G132" s="140">
        <v>990.6</v>
      </c>
      <c r="H132" s="140">
        <v>993</v>
      </c>
      <c r="I132" s="140">
        <v>987.5</v>
      </c>
      <c r="J132" s="140">
        <v>996.9</v>
      </c>
      <c r="K132" s="140">
        <v>985.6</v>
      </c>
      <c r="L132" s="140">
        <v>988.1</v>
      </c>
      <c r="M132" s="88">
        <v>998.2</v>
      </c>
      <c r="N132" s="154">
        <f t="shared" si="44"/>
        <v>990.1666666666666</v>
      </c>
      <c r="O132" s="140">
        <f t="shared" si="40"/>
        <v>989.5333333333333</v>
      </c>
      <c r="P132" s="140">
        <f t="shared" si="41"/>
        <v>990.3666666666667</v>
      </c>
      <c r="Q132" s="140">
        <f t="shared" si="42"/>
        <v>990.1999999999999</v>
      </c>
      <c r="R132" s="162">
        <f t="shared" si="43"/>
        <v>990.5500000000002</v>
      </c>
      <c r="S132" s="79">
        <v>1991</v>
      </c>
      <c r="T132" s="171"/>
    </row>
    <row r="133" spans="1:20" s="20" customFormat="1" ht="12.75">
      <c r="A133" s="13">
        <v>1992</v>
      </c>
      <c r="B133" s="67">
        <v>990.5</v>
      </c>
      <c r="C133" s="67">
        <v>986.5</v>
      </c>
      <c r="D133" s="67">
        <v>990.5</v>
      </c>
      <c r="E133" s="67">
        <v>995</v>
      </c>
      <c r="F133" s="67">
        <v>998.9</v>
      </c>
      <c r="G133" s="67">
        <v>1001.9</v>
      </c>
      <c r="H133" s="67">
        <v>996.9</v>
      </c>
      <c r="I133" s="67">
        <v>988.3</v>
      </c>
      <c r="J133" s="67">
        <v>986</v>
      </c>
      <c r="K133" s="67">
        <v>985.7</v>
      </c>
      <c r="L133" s="67">
        <v>993.8</v>
      </c>
      <c r="M133" s="67">
        <v>992</v>
      </c>
      <c r="N133" s="68">
        <f t="shared" si="44"/>
        <v>991.7333333333332</v>
      </c>
      <c r="O133" s="67">
        <f t="shared" si="40"/>
        <v>994.8000000000001</v>
      </c>
      <c r="P133" s="67">
        <f t="shared" si="41"/>
        <v>995.6999999999999</v>
      </c>
      <c r="Q133" s="67">
        <f t="shared" si="42"/>
        <v>988.5</v>
      </c>
      <c r="R133" s="69">
        <f t="shared" si="43"/>
        <v>992.1666666666666</v>
      </c>
      <c r="S133" s="13">
        <v>1992</v>
      </c>
      <c r="T133" s="24"/>
    </row>
    <row r="134" spans="1:28" ht="12.75">
      <c r="A134" s="13">
        <v>1993</v>
      </c>
      <c r="B134" s="67">
        <v>996.8</v>
      </c>
      <c r="C134" s="67">
        <v>995.1</v>
      </c>
      <c r="D134" s="67">
        <v>989.6</v>
      </c>
      <c r="E134" s="67">
        <v>988.8</v>
      </c>
      <c r="F134" s="67">
        <v>990</v>
      </c>
      <c r="G134" s="67">
        <v>992.5</v>
      </c>
      <c r="H134" s="67">
        <v>993.9</v>
      </c>
      <c r="I134" s="67">
        <v>989.2</v>
      </c>
      <c r="J134" s="67">
        <v>985.2</v>
      </c>
      <c r="K134" s="67">
        <v>985.5</v>
      </c>
      <c r="L134" s="67">
        <v>986</v>
      </c>
      <c r="M134" s="67">
        <v>985.5</v>
      </c>
      <c r="N134" s="68">
        <f t="shared" si="44"/>
        <v>994.6333333333333</v>
      </c>
      <c r="O134" s="67">
        <f t="shared" si="40"/>
        <v>989.4666666666667</v>
      </c>
      <c r="P134" s="67">
        <f t="shared" si="41"/>
        <v>991.8666666666668</v>
      </c>
      <c r="Q134" s="67">
        <f t="shared" si="42"/>
        <v>985.5666666666666</v>
      </c>
      <c r="R134" s="69">
        <f t="shared" si="43"/>
        <v>989.8416666666667</v>
      </c>
      <c r="S134" s="13">
        <v>1993</v>
      </c>
      <c r="T134" s="78"/>
      <c r="U134" s="7"/>
      <c r="V134" s="7"/>
      <c r="W134" s="7"/>
      <c r="X134" s="7"/>
      <c r="Y134" s="7"/>
      <c r="Z134" s="7"/>
      <c r="AA134" s="7"/>
      <c r="AB134" s="7"/>
    </row>
    <row r="135" spans="1:19" s="20" customFormat="1" ht="12.75">
      <c r="A135" s="18">
        <v>1994</v>
      </c>
      <c r="B135" s="67">
        <v>986.1</v>
      </c>
      <c r="C135" s="67">
        <v>987</v>
      </c>
      <c r="D135" s="67">
        <v>994.2</v>
      </c>
      <c r="E135" s="67">
        <v>996</v>
      </c>
      <c r="F135" s="67">
        <v>997.2</v>
      </c>
      <c r="G135" s="67">
        <v>997.8</v>
      </c>
      <c r="H135" s="67">
        <v>996.6</v>
      </c>
      <c r="I135" s="67">
        <v>990.1</v>
      </c>
      <c r="J135" s="67">
        <v>982</v>
      </c>
      <c r="K135" s="67">
        <v>990.7</v>
      </c>
      <c r="L135" s="67">
        <v>994.9</v>
      </c>
      <c r="M135" s="67">
        <v>983</v>
      </c>
      <c r="N135" s="68">
        <f t="shared" si="44"/>
        <v>986.1999999999999</v>
      </c>
      <c r="O135" s="67">
        <f t="shared" si="40"/>
        <v>995.8000000000001</v>
      </c>
      <c r="P135" s="67">
        <f t="shared" si="41"/>
        <v>994.8333333333334</v>
      </c>
      <c r="Q135" s="67">
        <f t="shared" si="42"/>
        <v>989.1999999999999</v>
      </c>
      <c r="R135" s="69">
        <f t="shared" si="43"/>
        <v>991.3000000000001</v>
      </c>
      <c r="S135" s="18">
        <v>1994</v>
      </c>
    </row>
    <row r="136" spans="1:28" ht="12.75">
      <c r="A136" s="13">
        <v>1995</v>
      </c>
      <c r="B136" s="67">
        <v>993.6</v>
      </c>
      <c r="C136" s="67">
        <v>992.8</v>
      </c>
      <c r="D136" s="67">
        <v>984.6</v>
      </c>
      <c r="E136" s="67">
        <v>993.6</v>
      </c>
      <c r="F136" s="67">
        <v>993.4</v>
      </c>
      <c r="G136" s="67">
        <v>990.6</v>
      </c>
      <c r="H136" s="67">
        <v>992</v>
      </c>
      <c r="I136" s="67">
        <v>995.8</v>
      </c>
      <c r="J136" s="67">
        <v>989.2</v>
      </c>
      <c r="K136" s="67">
        <v>993.8</v>
      </c>
      <c r="L136" s="67">
        <v>983.3</v>
      </c>
      <c r="M136" s="67">
        <v>987.1</v>
      </c>
      <c r="N136" s="68">
        <f t="shared" si="44"/>
        <v>989.7999999999998</v>
      </c>
      <c r="O136" s="67">
        <f t="shared" si="40"/>
        <v>990.5333333333333</v>
      </c>
      <c r="P136" s="67">
        <f t="shared" si="41"/>
        <v>992.7999999999998</v>
      </c>
      <c r="Q136" s="67">
        <f t="shared" si="42"/>
        <v>988.7666666666668</v>
      </c>
      <c r="R136" s="69">
        <f t="shared" si="43"/>
        <v>990.8166666666666</v>
      </c>
      <c r="S136" s="13">
        <v>1995</v>
      </c>
      <c r="U136" s="7"/>
      <c r="V136" s="7"/>
      <c r="W136" s="7"/>
      <c r="X136" s="7"/>
      <c r="Y136" s="7"/>
      <c r="Z136" s="7"/>
      <c r="AA136" s="7"/>
      <c r="AB136" s="7"/>
    </row>
    <row r="137" spans="1:22" s="20" customFormat="1" ht="12.75">
      <c r="A137" s="18">
        <v>1996</v>
      </c>
      <c r="B137" s="67">
        <v>991.9</v>
      </c>
      <c r="C137" s="67">
        <v>990.9</v>
      </c>
      <c r="D137" s="67">
        <v>986.8</v>
      </c>
      <c r="E137" s="67">
        <v>997.3</v>
      </c>
      <c r="F137" s="67">
        <v>987.3</v>
      </c>
      <c r="G137" s="67">
        <v>993.6</v>
      </c>
      <c r="H137" s="67">
        <v>991.9</v>
      </c>
      <c r="I137" s="67">
        <v>990.7</v>
      </c>
      <c r="J137" s="67">
        <v>996.5</v>
      </c>
      <c r="K137" s="67">
        <v>986.3</v>
      </c>
      <c r="L137" s="67">
        <v>978.8</v>
      </c>
      <c r="M137" s="67">
        <v>983</v>
      </c>
      <c r="N137" s="91">
        <f t="shared" si="44"/>
        <v>989.9666666666667</v>
      </c>
      <c r="O137" s="88">
        <f t="shared" si="40"/>
        <v>990.4666666666666</v>
      </c>
      <c r="P137" s="88">
        <f t="shared" si="41"/>
        <v>992.0666666666666</v>
      </c>
      <c r="Q137" s="88">
        <f t="shared" si="42"/>
        <v>987.1999999999999</v>
      </c>
      <c r="R137" s="92">
        <f t="shared" si="43"/>
        <v>989.5833333333331</v>
      </c>
      <c r="S137" s="18">
        <v>1996</v>
      </c>
      <c r="T137" s="396" t="s">
        <v>40</v>
      </c>
      <c r="U137" s="67"/>
      <c r="V137" s="67"/>
    </row>
    <row r="138" spans="1:28" ht="12.75">
      <c r="A138" s="13">
        <v>1997</v>
      </c>
      <c r="B138" s="67">
        <v>989.7</v>
      </c>
      <c r="C138" s="67">
        <v>994.2</v>
      </c>
      <c r="D138" s="67">
        <v>991.8</v>
      </c>
      <c r="E138" s="67">
        <v>987</v>
      </c>
      <c r="F138" s="67">
        <v>1000.6</v>
      </c>
      <c r="G138" s="67">
        <v>1004.2</v>
      </c>
      <c r="H138" s="67">
        <v>992.3</v>
      </c>
      <c r="I138" s="67">
        <v>987.1</v>
      </c>
      <c r="J138" s="67">
        <v>993.8</v>
      </c>
      <c r="K138" s="67">
        <v>993.9</v>
      </c>
      <c r="L138" s="67">
        <v>997.5</v>
      </c>
      <c r="M138" s="67">
        <v>989.8</v>
      </c>
      <c r="N138" s="68">
        <f t="shared" si="44"/>
        <v>988.9666666666667</v>
      </c>
      <c r="O138" s="67">
        <f t="shared" si="40"/>
        <v>993.1333333333333</v>
      </c>
      <c r="P138" s="67">
        <f t="shared" si="41"/>
        <v>994.5333333333333</v>
      </c>
      <c r="Q138" s="67">
        <f t="shared" si="42"/>
        <v>995.0666666666666</v>
      </c>
      <c r="R138" s="69">
        <f t="shared" si="43"/>
        <v>993.4916666666667</v>
      </c>
      <c r="S138" s="13">
        <v>1997</v>
      </c>
      <c r="T138" s="204" t="s">
        <v>37</v>
      </c>
      <c r="U138" s="7"/>
      <c r="V138" s="7"/>
      <c r="W138" s="7"/>
      <c r="X138" s="7"/>
      <c r="Y138" s="7"/>
      <c r="Z138" s="7"/>
      <c r="AA138" s="7"/>
      <c r="AB138" s="7"/>
    </row>
    <row r="139" spans="1:21" s="20" customFormat="1" ht="12.75">
      <c r="A139" s="18">
        <v>1998</v>
      </c>
      <c r="B139" s="67">
        <v>987.2</v>
      </c>
      <c r="C139" s="67">
        <v>996.1</v>
      </c>
      <c r="D139" s="67">
        <v>992</v>
      </c>
      <c r="E139" s="67">
        <v>996.2</v>
      </c>
      <c r="F139" s="67">
        <v>1001.1</v>
      </c>
      <c r="G139" s="67">
        <v>996.6</v>
      </c>
      <c r="H139" s="67">
        <v>980</v>
      </c>
      <c r="I139" s="67">
        <v>987.9</v>
      </c>
      <c r="J139" s="67">
        <v>991</v>
      </c>
      <c r="K139" s="67">
        <v>983.2</v>
      </c>
      <c r="L139" s="67">
        <v>984.9</v>
      </c>
      <c r="M139" s="67">
        <v>984.1</v>
      </c>
      <c r="N139" s="91">
        <f t="shared" si="44"/>
        <v>991.0333333333333</v>
      </c>
      <c r="O139" s="88">
        <f t="shared" si="40"/>
        <v>996.4333333333334</v>
      </c>
      <c r="P139" s="88">
        <f t="shared" si="41"/>
        <v>988.1666666666666</v>
      </c>
      <c r="Q139" s="88">
        <f t="shared" si="42"/>
        <v>986.3666666666667</v>
      </c>
      <c r="R139" s="92">
        <f t="shared" si="43"/>
        <v>990.0250000000001</v>
      </c>
      <c r="S139" s="18">
        <v>1998</v>
      </c>
      <c r="T139" s="192" t="s">
        <v>20</v>
      </c>
      <c r="U139" s="7"/>
    </row>
    <row r="140" spans="1:28" ht="12.75">
      <c r="A140" s="13">
        <v>1999</v>
      </c>
      <c r="B140" s="67">
        <v>990.4</v>
      </c>
      <c r="C140" s="67">
        <v>985.3</v>
      </c>
      <c r="D140" s="67">
        <v>996</v>
      </c>
      <c r="E140" s="67">
        <v>989.1</v>
      </c>
      <c r="F140" s="67">
        <v>993.2</v>
      </c>
      <c r="G140" s="67">
        <v>997.9</v>
      </c>
      <c r="H140" s="67">
        <v>991</v>
      </c>
      <c r="I140" s="67">
        <v>990.8</v>
      </c>
      <c r="J140" s="67">
        <v>992.2</v>
      </c>
      <c r="K140" s="67">
        <v>986.5</v>
      </c>
      <c r="L140" s="67">
        <v>988.8</v>
      </c>
      <c r="M140" s="67">
        <v>983.6</v>
      </c>
      <c r="N140" s="68">
        <f t="shared" si="44"/>
        <v>986.6</v>
      </c>
      <c r="O140" s="67">
        <f t="shared" si="40"/>
        <v>992.7666666666668</v>
      </c>
      <c r="P140" s="67">
        <f t="shared" si="41"/>
        <v>993.2333333333332</v>
      </c>
      <c r="Q140" s="67">
        <f t="shared" si="42"/>
        <v>989.1666666666666</v>
      </c>
      <c r="R140" s="69">
        <f t="shared" si="43"/>
        <v>990.4</v>
      </c>
      <c r="S140" s="13">
        <v>1999</v>
      </c>
      <c r="T140" s="383" t="s">
        <v>51</v>
      </c>
      <c r="U140" s="7"/>
      <c r="V140" s="7"/>
      <c r="W140" s="7"/>
      <c r="X140" s="7"/>
      <c r="Y140" s="7"/>
      <c r="Z140" s="7"/>
      <c r="AA140" s="7"/>
      <c r="AB140" s="7"/>
    </row>
    <row r="141" spans="1:20" s="20" customFormat="1" ht="12.75">
      <c r="A141" s="18">
        <v>2000</v>
      </c>
      <c r="B141" s="67">
        <v>982.3</v>
      </c>
      <c r="C141" s="67">
        <v>996.4</v>
      </c>
      <c r="D141" s="67">
        <v>1003.5</v>
      </c>
      <c r="E141" s="67">
        <v>989.4</v>
      </c>
      <c r="F141" s="67">
        <v>999.2</v>
      </c>
      <c r="G141" s="67">
        <v>998.5</v>
      </c>
      <c r="H141" s="67">
        <v>1007</v>
      </c>
      <c r="I141" s="67">
        <v>992.9</v>
      </c>
      <c r="J141" s="67">
        <v>1002.6</v>
      </c>
      <c r="K141" s="67">
        <v>990.4</v>
      </c>
      <c r="L141" s="67">
        <v>995.2</v>
      </c>
      <c r="M141" s="67">
        <v>990</v>
      </c>
      <c r="N141" s="91">
        <f t="shared" si="44"/>
        <v>987.4333333333334</v>
      </c>
      <c r="O141" s="88">
        <f t="shared" si="40"/>
        <v>997.3666666666668</v>
      </c>
      <c r="P141" s="88">
        <f t="shared" si="41"/>
        <v>999.4666666666667</v>
      </c>
      <c r="Q141" s="88">
        <f t="shared" si="42"/>
        <v>996.0666666666666</v>
      </c>
      <c r="R141" s="92">
        <f t="shared" si="43"/>
        <v>995.6166666666667</v>
      </c>
      <c r="S141" s="18">
        <v>2000</v>
      </c>
      <c r="T141" s="24"/>
    </row>
    <row r="142" spans="1:28" ht="12.75">
      <c r="A142" s="13">
        <v>2001</v>
      </c>
      <c r="B142" s="67">
        <v>990.4</v>
      </c>
      <c r="C142" s="67">
        <v>990</v>
      </c>
      <c r="D142" s="67">
        <v>1000.2</v>
      </c>
      <c r="E142" s="67">
        <v>989.1</v>
      </c>
      <c r="F142" s="67">
        <v>1000.2</v>
      </c>
      <c r="G142" s="67">
        <v>993.7</v>
      </c>
      <c r="H142" s="67">
        <v>997.4</v>
      </c>
      <c r="I142" s="67">
        <v>983.6</v>
      </c>
      <c r="J142" s="67">
        <v>992.6</v>
      </c>
      <c r="K142" s="67">
        <v>985.4</v>
      </c>
      <c r="L142" s="67">
        <v>982.1</v>
      </c>
      <c r="M142" s="67">
        <v>991.8</v>
      </c>
      <c r="N142" s="68">
        <f t="shared" si="44"/>
        <v>990.1333333333333</v>
      </c>
      <c r="O142" s="67">
        <f t="shared" si="40"/>
        <v>996.5</v>
      </c>
      <c r="P142" s="67">
        <f t="shared" si="41"/>
        <v>991.5666666666666</v>
      </c>
      <c r="Q142" s="67">
        <f t="shared" si="42"/>
        <v>986.6999999999999</v>
      </c>
      <c r="R142" s="69">
        <f t="shared" si="43"/>
        <v>991.375</v>
      </c>
      <c r="S142" s="13">
        <v>2001</v>
      </c>
      <c r="T142" s="78"/>
      <c r="U142" s="7"/>
      <c r="V142" s="7"/>
      <c r="W142" s="7"/>
      <c r="X142" s="7"/>
      <c r="Y142" s="7"/>
      <c r="Z142" s="7"/>
      <c r="AA142" s="7"/>
      <c r="AB142" s="7"/>
    </row>
    <row r="143" spans="1:20" s="20" customFormat="1" ht="12.75">
      <c r="A143" s="18">
        <v>2002</v>
      </c>
      <c r="B143" s="67">
        <v>989.4</v>
      </c>
      <c r="C143" s="67">
        <v>988</v>
      </c>
      <c r="D143" s="67">
        <v>992.8</v>
      </c>
      <c r="E143" s="67">
        <v>989.3</v>
      </c>
      <c r="F143" s="67">
        <v>995.4</v>
      </c>
      <c r="G143" s="67">
        <v>992.7</v>
      </c>
      <c r="H143" s="67">
        <v>996.4</v>
      </c>
      <c r="I143" s="67">
        <v>999.9</v>
      </c>
      <c r="J143" s="67">
        <v>1003.8</v>
      </c>
      <c r="K143" s="67">
        <v>990.9</v>
      </c>
      <c r="L143" s="67">
        <v>990.9</v>
      </c>
      <c r="M143" s="67">
        <v>991.4</v>
      </c>
      <c r="N143" s="91">
        <f t="shared" si="44"/>
        <v>989.7333333333332</v>
      </c>
      <c r="O143" s="88">
        <f t="shared" si="40"/>
        <v>992.5</v>
      </c>
      <c r="P143" s="88">
        <f t="shared" si="41"/>
        <v>996.3333333333334</v>
      </c>
      <c r="Q143" s="88">
        <f t="shared" si="42"/>
        <v>995.1999999999999</v>
      </c>
      <c r="R143" s="92">
        <f t="shared" si="43"/>
        <v>993.4083333333332</v>
      </c>
      <c r="S143" s="18">
        <v>2002</v>
      </c>
      <c r="T143" s="24"/>
    </row>
    <row r="144" spans="1:28" ht="12.75">
      <c r="A144" s="13">
        <v>2003</v>
      </c>
      <c r="B144" s="67">
        <v>993.9</v>
      </c>
      <c r="C144" s="67">
        <v>988</v>
      </c>
      <c r="D144" s="67">
        <v>998.1</v>
      </c>
      <c r="E144" s="67">
        <v>995.1</v>
      </c>
      <c r="F144" s="67">
        <v>992.4</v>
      </c>
      <c r="G144" s="67">
        <v>999.4</v>
      </c>
      <c r="H144" s="67">
        <v>986.1</v>
      </c>
      <c r="I144" s="67">
        <v>989.2</v>
      </c>
      <c r="J144" s="67">
        <v>992.6</v>
      </c>
      <c r="K144" s="67">
        <v>985.9</v>
      </c>
      <c r="L144" s="67">
        <v>985.9</v>
      </c>
      <c r="M144" s="67">
        <v>996.2</v>
      </c>
      <c r="N144" s="68">
        <f t="shared" si="44"/>
        <v>991.1</v>
      </c>
      <c r="O144" s="67">
        <f t="shared" si="40"/>
        <v>995.1999999999999</v>
      </c>
      <c r="P144" s="67">
        <f t="shared" si="41"/>
        <v>991.5666666666666</v>
      </c>
      <c r="Q144" s="67">
        <f t="shared" si="42"/>
        <v>988.1333333333333</v>
      </c>
      <c r="R144" s="69">
        <f t="shared" si="43"/>
        <v>991.9</v>
      </c>
      <c r="S144" s="13">
        <v>2003</v>
      </c>
      <c r="T144" s="78"/>
      <c r="U144" s="7"/>
      <c r="V144" s="7"/>
      <c r="W144" s="7"/>
      <c r="X144" s="7"/>
      <c r="Y144" s="7"/>
      <c r="Z144" s="7"/>
      <c r="AA144" s="7"/>
      <c r="AB144" s="7"/>
    </row>
    <row r="145" spans="1:20" s="20" customFormat="1" ht="12.75">
      <c r="A145" s="18">
        <v>2004</v>
      </c>
      <c r="B145" s="67">
        <v>988.1</v>
      </c>
      <c r="C145" s="67">
        <v>998.8</v>
      </c>
      <c r="D145" s="67">
        <v>990.2</v>
      </c>
      <c r="E145" s="67">
        <v>993.6</v>
      </c>
      <c r="F145" s="67">
        <v>995.3</v>
      </c>
      <c r="G145" s="67">
        <v>990.1</v>
      </c>
      <c r="H145" s="67">
        <v>992.6</v>
      </c>
      <c r="I145" s="67">
        <v>992.3</v>
      </c>
      <c r="J145" s="67">
        <v>980.5</v>
      </c>
      <c r="K145" s="67">
        <v>990.9</v>
      </c>
      <c r="L145" s="67">
        <v>996.3</v>
      </c>
      <c r="M145" s="67">
        <v>992.7</v>
      </c>
      <c r="N145" s="91">
        <f t="shared" si="44"/>
        <v>994.3666666666668</v>
      </c>
      <c r="O145" s="88">
        <f t="shared" si="40"/>
        <v>993.0333333333334</v>
      </c>
      <c r="P145" s="88">
        <f t="shared" si="41"/>
        <v>991.6666666666666</v>
      </c>
      <c r="Q145" s="88">
        <f t="shared" si="42"/>
        <v>989.2333333333332</v>
      </c>
      <c r="R145" s="92">
        <f t="shared" si="43"/>
        <v>991.7833333333333</v>
      </c>
      <c r="S145" s="18">
        <v>2004</v>
      </c>
      <c r="T145" s="24"/>
    </row>
    <row r="146" spans="1:28" ht="12.75">
      <c r="A146" s="13">
        <v>2005</v>
      </c>
      <c r="B146" s="67">
        <v>987.9</v>
      </c>
      <c r="C146" s="67">
        <v>988.2</v>
      </c>
      <c r="D146" s="67">
        <v>992.1</v>
      </c>
      <c r="E146" s="67">
        <v>984.7</v>
      </c>
      <c r="F146" s="67">
        <v>995.9</v>
      </c>
      <c r="G146" s="67">
        <v>998.1</v>
      </c>
      <c r="H146" s="67">
        <v>999.3</v>
      </c>
      <c r="I146" s="67">
        <v>993.4</v>
      </c>
      <c r="J146" s="67">
        <v>1001</v>
      </c>
      <c r="K146" s="67">
        <v>994.8</v>
      </c>
      <c r="L146" s="67">
        <v>992.3</v>
      </c>
      <c r="M146" s="67">
        <v>996.2</v>
      </c>
      <c r="N146" s="68">
        <f t="shared" si="44"/>
        <v>989.6</v>
      </c>
      <c r="O146" s="67">
        <f t="shared" si="40"/>
        <v>990.9000000000001</v>
      </c>
      <c r="P146" s="67">
        <f t="shared" si="41"/>
        <v>996.9333333333334</v>
      </c>
      <c r="Q146" s="67">
        <f t="shared" si="42"/>
        <v>996.0333333333333</v>
      </c>
      <c r="R146" s="69">
        <f t="shared" si="43"/>
        <v>993.6583333333332</v>
      </c>
      <c r="S146" s="13">
        <v>2005</v>
      </c>
      <c r="T146" s="78"/>
      <c r="U146" s="7"/>
      <c r="V146" s="7"/>
      <c r="W146" s="7"/>
      <c r="X146" s="7"/>
      <c r="Y146" s="7"/>
      <c r="Z146" s="7"/>
      <c r="AA146" s="7"/>
      <c r="AB146" s="7"/>
    </row>
    <row r="147" spans="1:28" ht="12.75">
      <c r="A147" s="18">
        <v>2006</v>
      </c>
      <c r="B147" s="67">
        <v>993.4</v>
      </c>
      <c r="C147" s="67">
        <v>997.1</v>
      </c>
      <c r="D147" s="67">
        <v>982.3</v>
      </c>
      <c r="E147" s="67">
        <v>993.3</v>
      </c>
      <c r="F147" s="67">
        <v>990.2</v>
      </c>
      <c r="G147" s="67">
        <v>999.4</v>
      </c>
      <c r="H147" s="67">
        <v>994.8</v>
      </c>
      <c r="I147" s="67">
        <v>1001.7</v>
      </c>
      <c r="J147" s="67">
        <v>992.3</v>
      </c>
      <c r="K147" s="67">
        <v>992</v>
      </c>
      <c r="L147" s="67">
        <v>983.7</v>
      </c>
      <c r="M147" s="67">
        <v>986.3</v>
      </c>
      <c r="N147" s="68">
        <f t="shared" si="44"/>
        <v>995.5666666666666</v>
      </c>
      <c r="O147" s="67">
        <f t="shared" si="40"/>
        <v>988.6</v>
      </c>
      <c r="P147" s="67">
        <f t="shared" si="41"/>
        <v>998.6333333333332</v>
      </c>
      <c r="Q147" s="67">
        <f t="shared" si="42"/>
        <v>989.3333333333334</v>
      </c>
      <c r="R147" s="69">
        <f t="shared" si="43"/>
        <v>992.2083333333334</v>
      </c>
      <c r="S147" s="18">
        <v>2006</v>
      </c>
      <c r="T147" s="78"/>
      <c r="U147" s="7"/>
      <c r="V147" s="7"/>
      <c r="W147" s="7"/>
      <c r="X147" s="7"/>
      <c r="Y147" s="7"/>
      <c r="Z147" s="7"/>
      <c r="AA147" s="7"/>
      <c r="AB147" s="7"/>
    </row>
    <row r="148" spans="1:28" ht="12.75">
      <c r="A148" s="18">
        <v>2007</v>
      </c>
      <c r="B148" s="140">
        <v>991.3</v>
      </c>
      <c r="C148" s="140">
        <v>988.8</v>
      </c>
      <c r="D148" s="140">
        <v>990.6</v>
      </c>
      <c r="E148" s="140">
        <v>992.9</v>
      </c>
      <c r="F148" s="140">
        <v>1001</v>
      </c>
      <c r="G148" s="140">
        <v>993.1</v>
      </c>
      <c r="H148" s="140">
        <v>995.9</v>
      </c>
      <c r="I148" s="88">
        <v>989.4</v>
      </c>
      <c r="J148" s="140">
        <v>998.7</v>
      </c>
      <c r="K148" s="140">
        <v>985.1</v>
      </c>
      <c r="L148" s="140">
        <v>991.7</v>
      </c>
      <c r="M148" s="140">
        <v>986.1</v>
      </c>
      <c r="N148" s="68">
        <f t="shared" si="44"/>
        <v>988.7999999999998</v>
      </c>
      <c r="O148" s="67">
        <f t="shared" si="40"/>
        <v>994.8333333333334</v>
      </c>
      <c r="P148" s="88">
        <f t="shared" si="41"/>
        <v>992.8000000000001</v>
      </c>
      <c r="Q148" s="140">
        <f t="shared" si="42"/>
        <v>991.8333333333334</v>
      </c>
      <c r="R148" s="92">
        <f t="shared" si="43"/>
        <v>992.0500000000002</v>
      </c>
      <c r="S148" s="18">
        <v>2007</v>
      </c>
      <c r="T148" s="78"/>
      <c r="U148" s="7"/>
      <c r="V148" s="7"/>
      <c r="W148" s="7"/>
      <c r="X148" s="7"/>
      <c r="Y148" s="7"/>
      <c r="Z148" s="7"/>
      <c r="AA148" s="7"/>
      <c r="AB148" s="7"/>
    </row>
    <row r="149" spans="1:28" ht="12.75">
      <c r="A149" s="79">
        <v>2008</v>
      </c>
      <c r="B149" s="154">
        <v>988.7</v>
      </c>
      <c r="C149" s="140">
        <v>990.5</v>
      </c>
      <c r="D149" s="140" t="s">
        <v>42</v>
      </c>
      <c r="E149" s="140">
        <v>988.7</v>
      </c>
      <c r="F149" s="140">
        <v>993.4</v>
      </c>
      <c r="G149" s="140">
        <v>994.7</v>
      </c>
      <c r="H149" s="140">
        <v>997.5</v>
      </c>
      <c r="I149" s="140">
        <v>991.7</v>
      </c>
      <c r="J149" s="140">
        <v>1002.1</v>
      </c>
      <c r="K149" s="140">
        <v>986</v>
      </c>
      <c r="L149" s="140">
        <v>985.3</v>
      </c>
      <c r="M149" s="162">
        <v>983</v>
      </c>
      <c r="N149" s="91">
        <f aca="true" t="shared" si="45" ref="N149:N154">AVERAGE(M148,B149:C149)</f>
        <v>988.4333333333334</v>
      </c>
      <c r="O149" s="88">
        <f t="shared" si="40"/>
        <v>991.05</v>
      </c>
      <c r="P149" s="140">
        <f t="shared" si="41"/>
        <v>994.6333333333333</v>
      </c>
      <c r="Q149" s="140">
        <f t="shared" si="42"/>
        <v>991.1333333333332</v>
      </c>
      <c r="R149" s="162">
        <f t="shared" si="43"/>
        <v>991.0545454545453</v>
      </c>
      <c r="S149" s="79">
        <v>2008</v>
      </c>
      <c r="T149" s="78"/>
      <c r="U149" s="7"/>
      <c r="V149" s="7"/>
      <c r="W149" s="7"/>
      <c r="X149" s="7"/>
      <c r="Y149" s="7"/>
      <c r="Z149" s="7"/>
      <c r="AA149" s="7"/>
      <c r="AB149" s="7"/>
    </row>
    <row r="150" spans="1:28" s="146" customFormat="1" ht="12.75">
      <c r="A150" s="18">
        <v>2009</v>
      </c>
      <c r="B150" s="154">
        <v>986.6</v>
      </c>
      <c r="C150" s="140">
        <v>987.6</v>
      </c>
      <c r="D150" s="140">
        <v>989.1</v>
      </c>
      <c r="E150" s="140">
        <v>991.6</v>
      </c>
      <c r="F150" s="140">
        <v>988.1</v>
      </c>
      <c r="G150" s="140">
        <v>990.6</v>
      </c>
      <c r="H150" s="140">
        <v>993.5</v>
      </c>
      <c r="I150" s="140">
        <v>1003.8</v>
      </c>
      <c r="J150" s="140">
        <v>990.6</v>
      </c>
      <c r="K150" s="140">
        <v>979.5</v>
      </c>
      <c r="L150" s="140">
        <v>986.3</v>
      </c>
      <c r="M150" s="162">
        <v>990</v>
      </c>
      <c r="N150" s="140">
        <f t="shared" si="45"/>
        <v>985.7333333333332</v>
      </c>
      <c r="O150" s="140">
        <f>AVERAGE(D150:F150)</f>
        <v>989.6</v>
      </c>
      <c r="P150" s="140">
        <f>AVERAGE(G150:I150)</f>
        <v>995.9666666666666</v>
      </c>
      <c r="Q150" s="140">
        <f>AVERAGE(J150:L150)</f>
        <v>985.4666666666666</v>
      </c>
      <c r="R150" s="140">
        <f>AVERAGE(B150:M150)</f>
        <v>989.775</v>
      </c>
      <c r="S150" s="18">
        <v>2009</v>
      </c>
      <c r="T150" s="62"/>
      <c r="U150" s="145"/>
      <c r="V150" s="145"/>
      <c r="W150" s="145"/>
      <c r="X150" s="145"/>
      <c r="Y150" s="145"/>
      <c r="Z150" s="145"/>
      <c r="AA150" s="145"/>
      <c r="AB150" s="145"/>
    </row>
    <row r="151" spans="1:28" s="146" customFormat="1" ht="12.75">
      <c r="A151" s="18">
        <v>2010</v>
      </c>
      <c r="B151" s="154">
        <v>991.4</v>
      </c>
      <c r="C151" s="140">
        <v>993.5</v>
      </c>
      <c r="D151" s="140">
        <v>989.6</v>
      </c>
      <c r="E151" s="140">
        <v>987.2</v>
      </c>
      <c r="F151" s="140">
        <v>987.7</v>
      </c>
      <c r="G151" s="140">
        <v>988.5</v>
      </c>
      <c r="H151" s="140">
        <v>992.7</v>
      </c>
      <c r="I151" s="140">
        <v>993</v>
      </c>
      <c r="J151" s="140">
        <v>992.5</v>
      </c>
      <c r="K151" s="140">
        <v>987.7</v>
      </c>
      <c r="L151" s="140">
        <v>989.1</v>
      </c>
      <c r="M151" s="162">
        <v>982.1</v>
      </c>
      <c r="N151" s="140">
        <f t="shared" si="45"/>
        <v>991.6333333333333</v>
      </c>
      <c r="O151" s="140">
        <f>AVERAGE(D151:F151)</f>
        <v>988.1666666666666</v>
      </c>
      <c r="P151" s="140">
        <f>AVERAGE(G151:I151)</f>
        <v>991.4</v>
      </c>
      <c r="Q151" s="140">
        <f>AVERAGE(J151:L151)</f>
        <v>989.7666666666668</v>
      </c>
      <c r="R151" s="140">
        <f>AVERAGE(B151:M151)</f>
        <v>989.5833333333334</v>
      </c>
      <c r="S151" s="18">
        <v>2010</v>
      </c>
      <c r="T151" s="62"/>
      <c r="U151" s="145"/>
      <c r="V151" s="145"/>
      <c r="W151" s="145"/>
      <c r="X151" s="145"/>
      <c r="Y151" s="145"/>
      <c r="Z151" s="145"/>
      <c r="AA151" s="145"/>
      <c r="AB151" s="145"/>
    </row>
    <row r="152" spans="1:28" s="146" customFormat="1" ht="13.5" thickBot="1">
      <c r="A152" s="13">
        <v>2011</v>
      </c>
      <c r="B152" s="68">
        <v>993.6</v>
      </c>
      <c r="C152" s="409">
        <v>991.1</v>
      </c>
      <c r="D152" s="412">
        <v>993.4</v>
      </c>
      <c r="E152" s="412">
        <v>987.7</v>
      </c>
      <c r="F152" s="412">
        <v>990.7</v>
      </c>
      <c r="G152" s="412">
        <v>993.7</v>
      </c>
      <c r="H152" s="412">
        <v>1000.7</v>
      </c>
      <c r="I152" s="412">
        <v>1004.7</v>
      </c>
      <c r="J152" s="412">
        <v>994.7</v>
      </c>
      <c r="K152" s="412">
        <v>989.3</v>
      </c>
      <c r="L152" s="412">
        <v>990.5</v>
      </c>
      <c r="M152" s="431">
        <v>988.3</v>
      </c>
      <c r="N152" s="75">
        <f t="shared" si="45"/>
        <v>988.9333333333334</v>
      </c>
      <c r="O152" s="76">
        <f>AVERAGE(D152:F152)</f>
        <v>990.6</v>
      </c>
      <c r="P152" s="76">
        <f>AVERAGE(G152:I152)</f>
        <v>999.7000000000002</v>
      </c>
      <c r="Q152" s="76">
        <f>AVERAGE(J152:L152)</f>
        <v>991.5</v>
      </c>
      <c r="R152" s="408">
        <f>AVERAGE(B152:M152)</f>
        <v>993.1999999999998</v>
      </c>
      <c r="S152" s="18">
        <v>2011</v>
      </c>
      <c r="T152" s="62"/>
      <c r="U152" s="145"/>
      <c r="V152" s="145"/>
      <c r="W152" s="145"/>
      <c r="X152" s="145"/>
      <c r="Y152" s="145"/>
      <c r="Z152" s="145"/>
      <c r="AA152" s="145"/>
      <c r="AB152" s="145"/>
    </row>
    <row r="153" spans="1:28" s="146" customFormat="1" ht="13.5" thickBot="1">
      <c r="A153" s="18">
        <v>2012</v>
      </c>
      <c r="B153" s="435">
        <v>986.6</v>
      </c>
      <c r="C153" s="434">
        <v>985.6</v>
      </c>
      <c r="D153" s="433">
        <v>990.8</v>
      </c>
      <c r="E153" s="433">
        <v>996.2</v>
      </c>
      <c r="F153" s="433">
        <v>993.6</v>
      </c>
      <c r="G153" s="433">
        <v>978.4</v>
      </c>
      <c r="H153" s="433">
        <v>989.3</v>
      </c>
      <c r="I153" s="433">
        <v>989.8</v>
      </c>
      <c r="J153" s="433">
        <v>994.3</v>
      </c>
      <c r="K153" s="433">
        <v>982.6</v>
      </c>
      <c r="L153" s="433">
        <v>986.5</v>
      </c>
      <c r="M153" s="432">
        <v>993.9</v>
      </c>
      <c r="N153" s="440">
        <f t="shared" si="45"/>
        <v>986.8333333333334</v>
      </c>
      <c r="O153" s="440">
        <f>AVERAGE(D153:F153)</f>
        <v>993.5333333333333</v>
      </c>
      <c r="P153" s="440">
        <f>AVERAGE(G153:I153)</f>
        <v>985.8333333333334</v>
      </c>
      <c r="Q153" s="440">
        <f>AVERAGE(J153:L153)</f>
        <v>987.8000000000001</v>
      </c>
      <c r="R153" s="440">
        <f>AVERAGE(B153:M153)</f>
        <v>988.9666666666667</v>
      </c>
      <c r="S153" s="18">
        <v>2012</v>
      </c>
      <c r="T153" s="394" t="s">
        <v>38</v>
      </c>
      <c r="U153" s="83"/>
      <c r="V153" s="83"/>
      <c r="W153" s="145"/>
      <c r="X153" s="145"/>
      <c r="Y153" s="145"/>
      <c r="Z153" s="145"/>
      <c r="AA153" s="145"/>
      <c r="AB153" s="145"/>
    </row>
    <row r="154" spans="1:28" s="146" customFormat="1" ht="13.5" thickBot="1">
      <c r="A154" s="407">
        <v>2013</v>
      </c>
      <c r="B154" s="438">
        <v>988.6</v>
      </c>
      <c r="C154" s="436">
        <v>988.9</v>
      </c>
      <c r="D154" s="436">
        <v>997.3</v>
      </c>
      <c r="E154" s="436">
        <v>988.1</v>
      </c>
      <c r="F154" s="436">
        <v>987.4</v>
      </c>
      <c r="G154" s="436">
        <v>981.3</v>
      </c>
      <c r="H154" s="436">
        <v>986.3</v>
      </c>
      <c r="I154" s="436">
        <v>991.7</v>
      </c>
      <c r="J154" s="436">
        <v>998.1</v>
      </c>
      <c r="K154" s="436">
        <v>985.1</v>
      </c>
      <c r="L154" s="436">
        <v>980.4</v>
      </c>
      <c r="M154" s="437">
        <v>987.2</v>
      </c>
      <c r="N154" s="439">
        <f t="shared" si="45"/>
        <v>990.4666666666667</v>
      </c>
      <c r="O154" s="439">
        <f>AVERAGE(D154:F154)</f>
        <v>990.9333333333334</v>
      </c>
      <c r="P154" s="439">
        <f>AVERAGE(G154:I154)</f>
        <v>986.4333333333334</v>
      </c>
      <c r="Q154" s="439">
        <f>AVERAGE(J154:L154)</f>
        <v>987.8666666666667</v>
      </c>
      <c r="R154" s="439">
        <f>AVERAGE(B154:M154)</f>
        <v>988.3666666666668</v>
      </c>
      <c r="S154" s="74">
        <v>2013</v>
      </c>
      <c r="T154" s="62"/>
      <c r="U154" s="145"/>
      <c r="V154" s="145"/>
      <c r="W154" s="145"/>
      <c r="X154" s="145"/>
      <c r="Y154" s="145"/>
      <c r="Z154" s="145"/>
      <c r="AA154" s="145"/>
      <c r="AB154" s="145"/>
    </row>
    <row r="155" spans="1:28" ht="13.5" thickBot="1">
      <c r="A155" s="74" t="s">
        <v>30</v>
      </c>
      <c r="B155" s="141">
        <f>AVERAGE(B90:B154)</f>
        <v>991.3169230769232</v>
      </c>
      <c r="C155" s="141">
        <f>AVERAGE(C90:C154)</f>
        <v>990.5615384615384</v>
      </c>
      <c r="D155" s="141">
        <f>AVERAGE(D89:D154)</f>
        <v>991.0015384615386</v>
      </c>
      <c r="E155" s="141">
        <f aca="true" t="shared" si="46" ref="E155:L155">AVERAGE(E89:E154)</f>
        <v>990.971212121212</v>
      </c>
      <c r="F155" s="141">
        <f t="shared" si="46"/>
        <v>994.1212121212121</v>
      </c>
      <c r="G155" s="141">
        <f t="shared" si="46"/>
        <v>993.8848484848481</v>
      </c>
      <c r="H155" s="141">
        <f t="shared" si="46"/>
        <v>994.278787878788</v>
      </c>
      <c r="I155" s="141">
        <f t="shared" si="46"/>
        <v>992.7863636363636</v>
      </c>
      <c r="J155" s="141">
        <f t="shared" si="46"/>
        <v>992.1272727272726</v>
      </c>
      <c r="K155" s="141">
        <f t="shared" si="46"/>
        <v>988.778787878788</v>
      </c>
      <c r="L155" s="141">
        <f t="shared" si="46"/>
        <v>987.7333333333335</v>
      </c>
      <c r="M155" s="141">
        <f>AVERAGE(M89:M154)</f>
        <v>990.8090909090907</v>
      </c>
      <c r="N155" s="142">
        <f>AVERAGE(N90:N154)</f>
        <v>990.9571794871792</v>
      </c>
      <c r="O155" s="143">
        <f>AVERAGE(O89:O154)</f>
        <v>992.0315656565659</v>
      </c>
      <c r="P155" s="143">
        <f>AVERAGE(P89:P154)</f>
        <v>993.2035353535354</v>
      </c>
      <c r="Q155" s="143">
        <f>AVERAGE(Q89:Q154)</f>
        <v>989.5464646464645</v>
      </c>
      <c r="R155" s="144">
        <f>AVERAGE(R89:R154)</f>
        <v>991.5180186480188</v>
      </c>
      <c r="S155" s="70"/>
      <c r="T155" s="78"/>
      <c r="U155" s="7"/>
      <c r="V155" s="7"/>
      <c r="W155" s="7"/>
      <c r="X155" s="7"/>
      <c r="Y155" s="7"/>
      <c r="Z155" s="7"/>
      <c r="AA155" s="7"/>
      <c r="AB155" s="7"/>
    </row>
    <row r="156" spans="1:28" ht="13.5" thickBot="1">
      <c r="A156" s="74" t="s">
        <v>31</v>
      </c>
      <c r="B156" s="141">
        <f>STDEV(B90:B154)</f>
        <v>4.105277443074381</v>
      </c>
      <c r="C156" s="141">
        <f>STDEV(C90:C154)</f>
        <v>3.9282507361615626</v>
      </c>
      <c r="D156" s="141">
        <f>STDEV(D89:D154)</f>
        <v>4.486559522190009</v>
      </c>
      <c r="E156" s="141">
        <f aca="true" t="shared" si="47" ref="E156:L156">STDEV(E89:E154)</f>
        <v>4.222058016272863</v>
      </c>
      <c r="F156" s="141">
        <f t="shared" si="47"/>
        <v>5.3877500699133005</v>
      </c>
      <c r="G156" s="141">
        <f t="shared" si="47"/>
        <v>5.849214080652664</v>
      </c>
      <c r="H156" s="141">
        <f t="shared" si="47"/>
        <v>5.370819022243905</v>
      </c>
      <c r="I156" s="141">
        <f t="shared" si="47"/>
        <v>5.958881835317153</v>
      </c>
      <c r="J156" s="141">
        <f t="shared" si="47"/>
        <v>5.186151543501966</v>
      </c>
      <c r="K156" s="141">
        <f t="shared" si="47"/>
        <v>4.1702800183243625</v>
      </c>
      <c r="L156" s="141">
        <f t="shared" si="47"/>
        <v>5.433636927179647</v>
      </c>
      <c r="M156" s="141">
        <f>STDEV(M89:M154)</f>
        <v>4.894918158276376</v>
      </c>
      <c r="N156" s="142">
        <f>STDEV(N90:N154)</f>
        <v>2.7283840627772995</v>
      </c>
      <c r="O156" s="143">
        <f>STDEV(O89:O154)</f>
        <v>3.0592945513685232</v>
      </c>
      <c r="P156" s="143">
        <f>STDEV(P89:P154)</f>
        <v>3.2910296561830332</v>
      </c>
      <c r="Q156" s="143">
        <f>STDEV(Q89:Q154)</f>
        <v>2.8677152452415364</v>
      </c>
      <c r="R156" s="144">
        <f>STDEV(R89:R154)</f>
        <v>1.4113224472337185</v>
      </c>
      <c r="S156" s="70"/>
      <c r="T156" s="78"/>
      <c r="U156" s="7"/>
      <c r="V156" s="7"/>
      <c r="W156" s="7"/>
      <c r="X156" s="7"/>
      <c r="Y156" s="7"/>
      <c r="Z156" s="7"/>
      <c r="AA156" s="7"/>
      <c r="AB156" s="7"/>
    </row>
    <row r="157" spans="1:28" ht="13.5" thickBot="1">
      <c r="A157" s="74" t="s">
        <v>75</v>
      </c>
      <c r="B157" s="141">
        <f>MAX(B90:B154)</f>
        <v>1000.9</v>
      </c>
      <c r="C157" s="141">
        <f aca="true" t="shared" si="48" ref="C157:R157">MAX(C90:C154)</f>
        <v>1001</v>
      </c>
      <c r="D157" s="141">
        <f t="shared" si="48"/>
        <v>1003.5</v>
      </c>
      <c r="E157" s="141">
        <f t="shared" si="48"/>
        <v>999.7</v>
      </c>
      <c r="F157" s="141">
        <f t="shared" si="48"/>
        <v>1007.4</v>
      </c>
      <c r="G157" s="141">
        <f t="shared" si="48"/>
        <v>1007</v>
      </c>
      <c r="H157" s="141">
        <f t="shared" si="48"/>
        <v>1008</v>
      </c>
      <c r="I157" s="141">
        <f t="shared" si="48"/>
        <v>1007.7</v>
      </c>
      <c r="J157" s="141">
        <f t="shared" si="48"/>
        <v>1003.8</v>
      </c>
      <c r="K157" s="141">
        <f t="shared" si="48"/>
        <v>1001.1</v>
      </c>
      <c r="L157" s="141">
        <f t="shared" si="48"/>
        <v>1002.8</v>
      </c>
      <c r="M157" s="144">
        <f t="shared" si="48"/>
        <v>1001.5</v>
      </c>
      <c r="N157" s="141">
        <f t="shared" si="48"/>
        <v>996.5</v>
      </c>
      <c r="O157" s="141">
        <f t="shared" si="48"/>
        <v>998.1999999999999</v>
      </c>
      <c r="P157" s="141">
        <f t="shared" si="48"/>
        <v>999.7000000000002</v>
      </c>
      <c r="Q157" s="141">
        <f t="shared" si="48"/>
        <v>996.0666666666666</v>
      </c>
      <c r="R157" s="144">
        <f t="shared" si="48"/>
        <v>995.6166666666667</v>
      </c>
      <c r="S157" s="70"/>
      <c r="T157" s="78"/>
      <c r="U157" s="7"/>
      <c r="V157" s="7"/>
      <c r="W157" s="7"/>
      <c r="X157" s="7"/>
      <c r="Y157" s="7"/>
      <c r="Z157" s="7"/>
      <c r="AA157" s="7"/>
      <c r="AB157" s="7"/>
    </row>
    <row r="158" spans="1:28" ht="13.5" thickBot="1">
      <c r="A158" s="74" t="s">
        <v>77</v>
      </c>
      <c r="B158" s="141">
        <f>MIN(B90:B154)</f>
        <v>982.3</v>
      </c>
      <c r="C158" s="141">
        <f aca="true" t="shared" si="49" ref="C158:R158">MIN(C90:C154)</f>
        <v>982.5</v>
      </c>
      <c r="D158" s="141">
        <f t="shared" si="49"/>
        <v>980.7</v>
      </c>
      <c r="E158" s="141">
        <f t="shared" si="49"/>
        <v>980.7</v>
      </c>
      <c r="F158" s="141">
        <f t="shared" si="49"/>
        <v>982.2</v>
      </c>
      <c r="G158" s="141">
        <f t="shared" si="49"/>
        <v>978.4</v>
      </c>
      <c r="H158" s="141">
        <f t="shared" si="49"/>
        <v>980</v>
      </c>
      <c r="I158" s="141">
        <f t="shared" si="49"/>
        <v>980.7</v>
      </c>
      <c r="J158" s="141">
        <f t="shared" si="49"/>
        <v>980.5</v>
      </c>
      <c r="K158" s="141">
        <f t="shared" si="49"/>
        <v>979.5</v>
      </c>
      <c r="L158" s="141">
        <f t="shared" si="49"/>
        <v>977</v>
      </c>
      <c r="M158" s="441">
        <f t="shared" si="49"/>
        <v>982</v>
      </c>
      <c r="N158" s="141">
        <f t="shared" si="49"/>
        <v>985.7333333333332</v>
      </c>
      <c r="O158" s="141">
        <f t="shared" si="49"/>
        <v>983.7000000000002</v>
      </c>
      <c r="P158" s="141">
        <f t="shared" si="49"/>
        <v>985.2666666666665</v>
      </c>
      <c r="Q158" s="141">
        <f t="shared" si="49"/>
        <v>983.1999999999999</v>
      </c>
      <c r="R158" s="441">
        <f t="shared" si="49"/>
        <v>988.3666666666668</v>
      </c>
      <c r="S158" s="70"/>
      <c r="T158" s="78"/>
      <c r="U158" s="7"/>
      <c r="V158" s="7"/>
      <c r="W158" s="7"/>
      <c r="X158" s="7"/>
      <c r="Y158" s="7"/>
      <c r="Z158" s="7"/>
      <c r="AA158" s="7"/>
      <c r="AB158" s="7"/>
    </row>
    <row r="159" spans="1:28" ht="15" thickBot="1">
      <c r="A159" s="8"/>
      <c r="B159" s="9" t="s">
        <v>1</v>
      </c>
      <c r="C159" s="9" t="s">
        <v>2</v>
      </c>
      <c r="D159" s="9" t="s">
        <v>3</v>
      </c>
      <c r="E159" s="9" t="s">
        <v>4</v>
      </c>
      <c r="F159" s="9" t="s">
        <v>5</v>
      </c>
      <c r="G159" s="9" t="s">
        <v>6</v>
      </c>
      <c r="H159" s="9" t="s">
        <v>7</v>
      </c>
      <c r="I159" s="9" t="s">
        <v>8</v>
      </c>
      <c r="J159" s="9" t="s">
        <v>9</v>
      </c>
      <c r="K159" s="9" t="s">
        <v>10</v>
      </c>
      <c r="L159" s="9" t="s">
        <v>11</v>
      </c>
      <c r="M159" s="9" t="s">
        <v>12</v>
      </c>
      <c r="N159" s="10" t="s">
        <v>13</v>
      </c>
      <c r="O159" s="11" t="s">
        <v>14</v>
      </c>
      <c r="P159" s="11" t="s">
        <v>15</v>
      </c>
      <c r="Q159" s="9" t="s">
        <v>16</v>
      </c>
      <c r="R159" s="12" t="s">
        <v>60</v>
      </c>
      <c r="S159" s="229"/>
      <c r="T159" s="78"/>
      <c r="U159" s="7"/>
      <c r="V159" s="7"/>
      <c r="W159" s="7"/>
      <c r="X159" s="7"/>
      <c r="Y159" s="7"/>
      <c r="Z159" s="7"/>
      <c r="AA159" s="7"/>
      <c r="AB159" s="7"/>
    </row>
    <row r="160" spans="2:28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145"/>
      <c r="T160" s="78"/>
      <c r="U160" s="7"/>
      <c r="V160" s="7"/>
      <c r="W160" s="7"/>
      <c r="X160" s="7"/>
      <c r="Y160" s="7"/>
      <c r="Z160" s="7"/>
      <c r="AA160" s="7"/>
      <c r="AB160" s="7"/>
    </row>
    <row r="161" spans="2:28" ht="12.75">
      <c r="B161" s="7"/>
      <c r="C161" s="7"/>
      <c r="D161" s="7"/>
      <c r="E161" s="192" t="s">
        <v>61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145"/>
      <c r="T161" s="78"/>
      <c r="U161" s="7"/>
      <c r="V161" s="7"/>
      <c r="W161" s="7"/>
      <c r="X161" s="7"/>
      <c r="Y161" s="7"/>
      <c r="Z161" s="7"/>
      <c r="AA161" s="7"/>
      <c r="AB161" s="7"/>
    </row>
    <row r="162" spans="2:28" ht="12.75">
      <c r="B162" s="7"/>
      <c r="C162" s="7"/>
      <c r="D162" s="7"/>
      <c r="E162" s="385" t="s">
        <v>62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145"/>
      <c r="T162" s="78"/>
      <c r="U162" s="7"/>
      <c r="V162" s="7"/>
      <c r="W162" s="7"/>
      <c r="X162" s="7"/>
      <c r="Y162" s="7"/>
      <c r="Z162" s="7"/>
      <c r="AA162" s="7"/>
      <c r="AB162" s="7"/>
    </row>
    <row r="163" spans="2:28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145"/>
      <c r="T163" s="78"/>
      <c r="U163" s="7"/>
      <c r="V163" s="7"/>
      <c r="W163" s="7"/>
      <c r="X163" s="7"/>
      <c r="Y163" s="7"/>
      <c r="Z163" s="7"/>
      <c r="AA163" s="7"/>
      <c r="AB163" s="7"/>
    </row>
    <row r="164" spans="2:28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145"/>
      <c r="T164" s="78"/>
      <c r="U164" s="7"/>
      <c r="V164" s="7"/>
      <c r="W164" s="7"/>
      <c r="X164" s="7"/>
      <c r="Y164" s="7"/>
      <c r="Z164" s="7"/>
      <c r="AA164" s="7"/>
      <c r="AB164" s="7"/>
    </row>
    <row r="165" spans="2:28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145"/>
      <c r="T165" s="78"/>
      <c r="U165" s="7"/>
      <c r="V165" s="7"/>
      <c r="W165" s="7"/>
      <c r="X165" s="7"/>
      <c r="Y165" s="7"/>
      <c r="Z165" s="7"/>
      <c r="AA165" s="7"/>
      <c r="AB165" s="7"/>
    </row>
    <row r="166" spans="2:28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145"/>
      <c r="T166" s="78"/>
      <c r="U166" s="7"/>
      <c r="V166" s="7"/>
      <c r="W166" s="7"/>
      <c r="X166" s="7"/>
      <c r="Y166" s="7"/>
      <c r="Z166" s="7"/>
      <c r="AA166" s="7"/>
      <c r="AB166" s="7"/>
    </row>
    <row r="167" spans="2:28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145"/>
      <c r="T167" s="78"/>
      <c r="U167" s="7"/>
      <c r="V167" s="7"/>
      <c r="W167" s="7"/>
      <c r="X167" s="7"/>
      <c r="Y167" s="7"/>
      <c r="Z167" s="7"/>
      <c r="AA167" s="7"/>
      <c r="AB167" s="7"/>
    </row>
    <row r="168" spans="2:28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145"/>
      <c r="T168" s="78"/>
      <c r="U168" s="7"/>
      <c r="V168" s="7"/>
      <c r="W168" s="7"/>
      <c r="X168" s="7"/>
      <c r="Y168" s="7"/>
      <c r="Z168" s="7"/>
      <c r="AA168" s="7"/>
      <c r="AB168" s="7"/>
    </row>
    <row r="169" spans="2:28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145"/>
      <c r="T169" s="78"/>
      <c r="U169" s="7"/>
      <c r="V169" s="7"/>
      <c r="W169" s="7"/>
      <c r="X169" s="7"/>
      <c r="Y169" s="7"/>
      <c r="Z169" s="7"/>
      <c r="AA169" s="7"/>
      <c r="AB169" s="7"/>
    </row>
    <row r="170" spans="2:28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145"/>
      <c r="T170" s="78"/>
      <c r="U170" s="7"/>
      <c r="V170" s="7"/>
      <c r="W170" s="7"/>
      <c r="X170" s="7"/>
      <c r="Y170" s="7"/>
      <c r="Z170" s="7"/>
      <c r="AA170" s="7"/>
      <c r="AB170" s="7"/>
    </row>
    <row r="171" spans="2:28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145"/>
      <c r="T171" s="78"/>
      <c r="U171" s="7"/>
      <c r="V171" s="7"/>
      <c r="W171" s="7"/>
      <c r="X171" s="7"/>
      <c r="Y171" s="7"/>
      <c r="Z171" s="7"/>
      <c r="AA171" s="7"/>
      <c r="AB171" s="7"/>
    </row>
    <row r="172" spans="2:28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145"/>
      <c r="T172" s="78"/>
      <c r="U172" s="7"/>
      <c r="V172" s="7"/>
      <c r="W172" s="7"/>
      <c r="X172" s="7"/>
      <c r="Y172" s="7"/>
      <c r="Z172" s="7"/>
      <c r="AA172" s="7"/>
      <c r="AB172" s="7"/>
    </row>
    <row r="173" spans="2:28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145"/>
      <c r="T173" s="78"/>
      <c r="U173" s="7"/>
      <c r="V173" s="7"/>
      <c r="W173" s="7"/>
      <c r="X173" s="7"/>
      <c r="Y173" s="7"/>
      <c r="Z173" s="7"/>
      <c r="AA173" s="7"/>
      <c r="AB173" s="7"/>
    </row>
    <row r="174" spans="2:28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145"/>
      <c r="T174" s="78"/>
      <c r="U174" s="7"/>
      <c r="V174" s="7"/>
      <c r="W174" s="7"/>
      <c r="X174" s="7"/>
      <c r="Y174" s="7"/>
      <c r="Z174" s="7"/>
      <c r="AA174" s="7"/>
      <c r="AB174" s="7"/>
    </row>
    <row r="175" spans="2:28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145"/>
      <c r="T175" s="78"/>
      <c r="U175" s="7"/>
      <c r="V175" s="7"/>
      <c r="W175" s="7"/>
      <c r="X175" s="7"/>
      <c r="Y175" s="7"/>
      <c r="Z175" s="7"/>
      <c r="AA175" s="7"/>
      <c r="AB175" s="7"/>
    </row>
    <row r="176" spans="2:28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145"/>
      <c r="T176" s="78"/>
      <c r="U176" s="7"/>
      <c r="V176" s="7"/>
      <c r="W176" s="7"/>
      <c r="X176" s="7"/>
      <c r="Y176" s="7"/>
      <c r="Z176" s="7"/>
      <c r="AA176" s="7"/>
      <c r="AB176" s="7"/>
    </row>
    <row r="177" spans="2:28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145"/>
      <c r="T177" s="78"/>
      <c r="U177" s="7"/>
      <c r="V177" s="7"/>
      <c r="W177" s="7"/>
      <c r="X177" s="7"/>
      <c r="Y177" s="7"/>
      <c r="Z177" s="7"/>
      <c r="AA177" s="7"/>
      <c r="AB177" s="7"/>
    </row>
    <row r="178" spans="2:28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145"/>
      <c r="T178" s="78"/>
      <c r="U178" s="7"/>
      <c r="V178" s="7"/>
      <c r="W178" s="7"/>
      <c r="X178" s="7"/>
      <c r="Y178" s="7"/>
      <c r="Z178" s="7"/>
      <c r="AA178" s="7"/>
      <c r="AB178" s="7"/>
    </row>
    <row r="179" spans="2:28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145"/>
      <c r="T179" s="78"/>
      <c r="U179" s="7"/>
      <c r="V179" s="7"/>
      <c r="W179" s="7"/>
      <c r="X179" s="7"/>
      <c r="Y179" s="7"/>
      <c r="Z179" s="7"/>
      <c r="AA179" s="7"/>
      <c r="AB179" s="7"/>
    </row>
    <row r="180" spans="2:28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145"/>
      <c r="T180" s="78"/>
      <c r="U180" s="7"/>
      <c r="V180" s="7"/>
      <c r="W180" s="7"/>
      <c r="X180" s="7"/>
      <c r="Y180" s="7"/>
      <c r="Z180" s="7"/>
      <c r="AA180" s="7"/>
      <c r="AB180" s="7"/>
    </row>
    <row r="181" spans="2:28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145"/>
      <c r="T181" s="78"/>
      <c r="U181" s="7"/>
      <c r="V181" s="7"/>
      <c r="W181" s="7"/>
      <c r="X181" s="7"/>
      <c r="Y181" s="7"/>
      <c r="Z181" s="7"/>
      <c r="AA181" s="7"/>
      <c r="AB181" s="7"/>
    </row>
    <row r="182" spans="2:28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145"/>
      <c r="T182" s="78"/>
      <c r="U182" s="7"/>
      <c r="V182" s="7"/>
      <c r="W182" s="7"/>
      <c r="X182" s="7"/>
      <c r="Y182" s="7"/>
      <c r="Z182" s="7"/>
      <c r="AA182" s="7"/>
      <c r="AB182" s="7"/>
    </row>
    <row r="183" spans="2:28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145"/>
      <c r="T183" s="78"/>
      <c r="U183" s="7"/>
      <c r="V183" s="7"/>
      <c r="W183" s="7"/>
      <c r="X183" s="7"/>
      <c r="Y183" s="7"/>
      <c r="Z183" s="7"/>
      <c r="AA183" s="7"/>
      <c r="AB183" s="7"/>
    </row>
    <row r="184" spans="2:28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145"/>
      <c r="T184" s="78"/>
      <c r="U184" s="7"/>
      <c r="V184" s="7"/>
      <c r="W184" s="7"/>
      <c r="X184" s="7"/>
      <c r="Y184" s="7"/>
      <c r="Z184" s="7"/>
      <c r="AA184" s="7"/>
      <c r="AB184" s="7"/>
    </row>
    <row r="185" spans="2:28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145"/>
      <c r="T185" s="78"/>
      <c r="U185" s="7"/>
      <c r="V185" s="7"/>
      <c r="W185" s="7"/>
      <c r="X185" s="7"/>
      <c r="Y185" s="7"/>
      <c r="Z185" s="7"/>
      <c r="AA185" s="7"/>
      <c r="AB185" s="7"/>
    </row>
    <row r="186" spans="2:28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145"/>
      <c r="T186" s="78"/>
      <c r="U186" s="7"/>
      <c r="V186" s="7"/>
      <c r="W186" s="7"/>
      <c r="X186" s="7"/>
      <c r="Y186" s="7"/>
      <c r="Z186" s="7"/>
      <c r="AA186" s="7"/>
      <c r="AB186" s="7"/>
    </row>
    <row r="187" spans="2:28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145"/>
      <c r="T187" s="78"/>
      <c r="U187" s="7"/>
      <c r="V187" s="7"/>
      <c r="W187" s="7"/>
      <c r="X187" s="7"/>
      <c r="Y187" s="7"/>
      <c r="Z187" s="7"/>
      <c r="AA187" s="7"/>
      <c r="AB187" s="7"/>
    </row>
    <row r="188" spans="2:28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145"/>
      <c r="T188" s="78"/>
      <c r="U188" s="7"/>
      <c r="V188" s="7"/>
      <c r="W188" s="7"/>
      <c r="X188" s="7"/>
      <c r="Y188" s="7"/>
      <c r="Z188" s="7"/>
      <c r="AA188" s="7"/>
      <c r="AB188" s="7"/>
    </row>
    <row r="189" spans="2:28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145"/>
      <c r="T189" s="78"/>
      <c r="U189" s="7"/>
      <c r="V189" s="7"/>
      <c r="W189" s="7"/>
      <c r="X189" s="7"/>
      <c r="Y189" s="7"/>
      <c r="Z189" s="7"/>
      <c r="AA189" s="7"/>
      <c r="AB189" s="7"/>
    </row>
    <row r="190" spans="2:28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145"/>
      <c r="T190" s="78"/>
      <c r="U190" s="7"/>
      <c r="V190" s="7"/>
      <c r="W190" s="7"/>
      <c r="X190" s="7"/>
      <c r="Y190" s="7"/>
      <c r="Z190" s="7"/>
      <c r="AA190" s="7"/>
      <c r="AB190" s="7"/>
    </row>
    <row r="191" spans="2:28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145"/>
      <c r="T191" s="78"/>
      <c r="U191" s="7"/>
      <c r="V191" s="7"/>
      <c r="W191" s="7"/>
      <c r="X191" s="7"/>
      <c r="Y191" s="7"/>
      <c r="Z191" s="7"/>
      <c r="AA191" s="7"/>
      <c r="AB191" s="7"/>
    </row>
    <row r="192" spans="2:28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145"/>
      <c r="T192" s="78"/>
      <c r="U192" s="7"/>
      <c r="V192" s="7"/>
      <c r="W192" s="7"/>
      <c r="X192" s="7"/>
      <c r="Y192" s="7"/>
      <c r="Z192" s="7"/>
      <c r="AA192" s="7"/>
      <c r="AB192" s="7"/>
    </row>
    <row r="193" spans="2:28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145"/>
      <c r="T193" s="78"/>
      <c r="U193" s="7"/>
      <c r="V193" s="7"/>
      <c r="W193" s="7"/>
      <c r="X193" s="7"/>
      <c r="Y193" s="7"/>
      <c r="Z193" s="7"/>
      <c r="AA193" s="7"/>
      <c r="AB193" s="7"/>
    </row>
    <row r="194" spans="2:28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145"/>
      <c r="T194" s="78"/>
      <c r="U194" s="7"/>
      <c r="V194" s="7"/>
      <c r="W194" s="7"/>
      <c r="X194" s="7"/>
      <c r="Y194" s="7"/>
      <c r="Z194" s="7"/>
      <c r="AA194" s="7"/>
      <c r="AB194" s="7"/>
    </row>
    <row r="195" spans="2:28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N195" s="7"/>
      <c r="O195" s="7"/>
      <c r="P195" s="7"/>
      <c r="Q195" s="7"/>
      <c r="R195" s="7"/>
      <c r="S195" s="145"/>
      <c r="T195" s="78"/>
      <c r="U195" s="7"/>
      <c r="V195" s="7"/>
      <c r="W195" s="7"/>
      <c r="X195" s="7"/>
      <c r="Y195" s="7"/>
      <c r="Z195" s="7"/>
      <c r="AA195" s="7"/>
      <c r="AB195" s="7"/>
    </row>
    <row r="196" spans="2:28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N196" s="7"/>
      <c r="O196" s="7"/>
      <c r="P196" s="7"/>
      <c r="Q196" s="7"/>
      <c r="R196" s="7"/>
      <c r="S196" s="145"/>
      <c r="T196" s="78"/>
      <c r="U196" s="7"/>
      <c r="V196" s="7"/>
      <c r="W196" s="7"/>
      <c r="X196" s="7"/>
      <c r="Y196" s="7"/>
      <c r="Z196" s="7"/>
      <c r="AA196" s="7"/>
      <c r="AB196" s="7"/>
    </row>
    <row r="197" spans="2:28" ht="12.75">
      <c r="B197" s="7"/>
      <c r="C197" s="7"/>
      <c r="D197" s="7"/>
      <c r="E197" s="7"/>
      <c r="F197" s="7"/>
      <c r="G197" s="7"/>
      <c r="H197" s="7"/>
      <c r="I197" s="7"/>
      <c r="J197" s="7"/>
      <c r="N197" s="7"/>
      <c r="O197" s="7"/>
      <c r="P197" s="7"/>
      <c r="Q197" s="7"/>
      <c r="R197" s="7"/>
      <c r="S197" s="145"/>
      <c r="T197" s="78"/>
      <c r="U197" s="7"/>
      <c r="V197" s="7"/>
      <c r="W197" s="7"/>
      <c r="X197" s="7"/>
      <c r="Y197" s="7"/>
      <c r="Z197" s="7"/>
      <c r="AA197" s="7"/>
      <c r="AB197" s="7"/>
    </row>
    <row r="198" spans="2:28" ht="12.75">
      <c r="B198" s="7"/>
      <c r="C198" s="7"/>
      <c r="D198" s="7"/>
      <c r="E198" s="7"/>
      <c r="F198" s="7"/>
      <c r="G198" s="7"/>
      <c r="H198" s="7"/>
      <c r="I198" s="7"/>
      <c r="N198" s="7"/>
      <c r="O198" s="7"/>
      <c r="P198" s="7"/>
      <c r="Q198" s="7"/>
      <c r="R198" s="7"/>
      <c r="S198" s="145"/>
      <c r="T198" s="78"/>
      <c r="U198" s="7"/>
      <c r="V198" s="7"/>
      <c r="W198" s="7"/>
      <c r="X198" s="7"/>
      <c r="Y198" s="7"/>
      <c r="Z198" s="7"/>
      <c r="AA198" s="7"/>
      <c r="AB198" s="7"/>
    </row>
    <row r="199" spans="2:28" ht="12.75">
      <c r="B199" s="7"/>
      <c r="C199" s="7"/>
      <c r="D199" s="7"/>
      <c r="E199" s="7"/>
      <c r="F199" s="7"/>
      <c r="G199" s="7"/>
      <c r="H199" s="7"/>
      <c r="N199" s="7"/>
      <c r="O199" s="7"/>
      <c r="P199" s="7"/>
      <c r="Q199" s="7"/>
      <c r="R199" s="7"/>
      <c r="S199" s="145"/>
      <c r="T199" s="78"/>
      <c r="U199" s="7"/>
      <c r="V199" s="7"/>
      <c r="W199" s="7"/>
      <c r="X199" s="7"/>
      <c r="Y199" s="7"/>
      <c r="Z199" s="7"/>
      <c r="AA199" s="7"/>
      <c r="AB199" s="7"/>
    </row>
    <row r="200" spans="2:28" ht="12.75">
      <c r="B200" s="7"/>
      <c r="C200" s="7"/>
      <c r="D200" s="7"/>
      <c r="E200" s="7"/>
      <c r="F200" s="7"/>
      <c r="G200" s="7"/>
      <c r="N200" s="7"/>
      <c r="O200" s="7"/>
      <c r="P200" s="7"/>
      <c r="Q200" s="7"/>
      <c r="R200" s="7"/>
      <c r="S200" s="145"/>
      <c r="T200" s="78"/>
      <c r="U200" s="7"/>
      <c r="V200" s="7"/>
      <c r="W200" s="7"/>
      <c r="X200" s="7"/>
      <c r="Y200" s="7"/>
      <c r="Z200" s="7"/>
      <c r="AA200" s="7"/>
      <c r="AB200" s="7"/>
    </row>
    <row r="201" spans="2:28" ht="12.75">
      <c r="B201" s="7"/>
      <c r="C201" s="7"/>
      <c r="D201" s="7"/>
      <c r="E201" s="7"/>
      <c r="F201" s="7"/>
      <c r="N201" s="7"/>
      <c r="O201" s="7"/>
      <c r="P201" s="7"/>
      <c r="Q201" s="7"/>
      <c r="R201" s="7"/>
      <c r="S201" s="145"/>
      <c r="T201" s="78"/>
      <c r="U201" s="7"/>
      <c r="V201" s="7"/>
      <c r="W201" s="7"/>
      <c r="X201" s="7"/>
      <c r="Y201" s="7"/>
      <c r="Z201" s="7"/>
      <c r="AA201" s="7"/>
      <c r="AB201" s="7"/>
    </row>
    <row r="202" spans="2:28" ht="12.75">
      <c r="B202" s="7"/>
      <c r="C202" s="7"/>
      <c r="D202" s="7"/>
      <c r="E202" s="7"/>
      <c r="N202" s="7"/>
      <c r="O202" s="7"/>
      <c r="P202" s="7"/>
      <c r="Q202" s="7"/>
      <c r="R202" s="7"/>
      <c r="S202" s="145"/>
      <c r="T202" s="78"/>
      <c r="U202" s="7"/>
      <c r="V202" s="7"/>
      <c r="W202" s="7"/>
      <c r="X202" s="7"/>
      <c r="Y202" s="7"/>
      <c r="Z202" s="7"/>
      <c r="AA202" s="7"/>
      <c r="AB202" s="7"/>
    </row>
    <row r="203" spans="2:28" ht="12.75">
      <c r="B203" s="7"/>
      <c r="C203" s="7"/>
      <c r="D203" s="7"/>
      <c r="N203" s="7"/>
      <c r="O203" s="7"/>
      <c r="P203" s="7"/>
      <c r="Q203" s="7"/>
      <c r="R203" s="7"/>
      <c r="S203" s="145"/>
      <c r="T203" s="78"/>
      <c r="U203" s="7"/>
      <c r="V203" s="7"/>
      <c r="W203" s="7"/>
      <c r="X203" s="7"/>
      <c r="Y203" s="7"/>
      <c r="Z203" s="7"/>
      <c r="AA203" s="7"/>
      <c r="AB203" s="7"/>
    </row>
    <row r="204" spans="2:19" ht="12.75">
      <c r="B204" s="7"/>
      <c r="C204" s="7"/>
      <c r="N204" s="7"/>
      <c r="O204" s="7"/>
      <c r="P204" s="7"/>
      <c r="Q204" s="7"/>
      <c r="R204" s="7"/>
      <c r="S204" s="145"/>
    </row>
    <row r="205" spans="2:19" ht="12.75">
      <c r="B205" s="7"/>
      <c r="N205" s="7"/>
      <c r="O205" s="7"/>
      <c r="P205" s="7"/>
      <c r="Q205" s="7"/>
      <c r="R205" s="7"/>
      <c r="S205" s="145"/>
    </row>
  </sheetData>
  <sheetProtection password="B61C" sheet="1" selectLockedCells="1" selectUnlockedCells="1"/>
  <hyperlinks>
    <hyperlink ref="U67" r:id="rId1" display="http://antartica.cptec.inpe.br/"/>
    <hyperlink ref="T140" r:id="rId2" display="http://antartica.cptec.inpe.br/"/>
    <hyperlink ref="E162" r:id="rId3" display="http://antartica.cptec.inpe.br/~rantar/data/resumos/climatoleacf.xls"/>
    <hyperlink ref="K5" r:id="rId4" display="http://antartica.cptec.inpe.br/~rantar/biblia/Resposta_pedido_dados_Ferraz.pdf 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5"/>
  <headerFooter alignWithMargins="0">
    <oddHeader>&amp;LProjeto de Meteorologia Antártica - Project of Antarctic Meteorology
www.cptec.inpe.br/antartica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W1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9.140625" style="283" customWidth="1"/>
    <col min="4" max="4" width="7.57421875" style="283" customWidth="1"/>
    <col min="5" max="5" width="6.57421875" style="283" customWidth="1"/>
    <col min="6" max="16384" width="9.140625" style="283" customWidth="1"/>
  </cols>
  <sheetData>
    <row r="1" spans="1:15" ht="15">
      <c r="A1" s="130"/>
      <c r="B1" s="131"/>
      <c r="C1" s="130" t="s">
        <v>29</v>
      </c>
      <c r="D1" s="131"/>
      <c r="E1" s="131"/>
      <c r="F1" s="131"/>
      <c r="G1" s="131"/>
      <c r="H1" s="131"/>
      <c r="I1" s="131"/>
      <c r="J1" s="132"/>
      <c r="K1" s="133"/>
      <c r="L1" s="134"/>
      <c r="M1" s="134"/>
      <c r="N1" s="135"/>
      <c r="O1" s="135"/>
    </row>
    <row r="2" spans="1:15" ht="15">
      <c r="A2" s="130"/>
      <c r="B2" s="131"/>
      <c r="C2" s="130" t="s">
        <v>43</v>
      </c>
      <c r="D2" s="131"/>
      <c r="E2" s="131"/>
      <c r="F2" s="131"/>
      <c r="G2" s="131"/>
      <c r="H2" s="131"/>
      <c r="I2" s="131"/>
      <c r="J2" s="379"/>
      <c r="K2" s="133"/>
      <c r="L2" s="134"/>
      <c r="M2" s="134"/>
      <c r="N2" s="135"/>
      <c r="O2" s="135"/>
    </row>
    <row r="3" spans="1:15" ht="15">
      <c r="A3" s="386"/>
      <c r="B3" s="399"/>
      <c r="C3" s="386" t="s">
        <v>59</v>
      </c>
      <c r="D3" s="399"/>
      <c r="E3" s="399"/>
      <c r="F3" s="400"/>
      <c r="G3" s="132"/>
      <c r="H3" s="133"/>
      <c r="I3" s="401"/>
      <c r="J3" s="132"/>
      <c r="K3" s="133"/>
      <c r="L3" s="401"/>
      <c r="M3" s="401"/>
      <c r="N3" s="402"/>
      <c r="O3" s="402"/>
    </row>
    <row r="4" spans="1:15" ht="15.75">
      <c r="A4" s="136"/>
      <c r="B4" s="131"/>
      <c r="C4" s="136" t="s">
        <v>35</v>
      </c>
      <c r="D4" s="131"/>
      <c r="E4" s="131"/>
      <c r="F4" s="131"/>
      <c r="G4" s="131"/>
      <c r="H4" s="131"/>
      <c r="I4" s="131"/>
      <c r="J4" s="137"/>
      <c r="K4" s="133"/>
      <c r="L4" s="137" t="s">
        <v>64</v>
      </c>
      <c r="M4" s="134"/>
      <c r="N4" s="135"/>
      <c r="O4" s="135"/>
    </row>
    <row r="5" spans="1:15" ht="15.75">
      <c r="A5" s="136"/>
      <c r="B5" s="131"/>
      <c r="C5" s="131"/>
      <c r="D5" s="131"/>
      <c r="E5" s="131"/>
      <c r="F5" s="131"/>
      <c r="G5" s="131"/>
      <c r="H5" s="131"/>
      <c r="I5" s="131"/>
      <c r="J5" s="137"/>
      <c r="K5" s="133"/>
      <c r="L5" s="134"/>
      <c r="M5" s="134"/>
      <c r="N5" s="135"/>
      <c r="O5" s="135"/>
    </row>
    <row r="6" spans="2:8" ht="15.75" thickBot="1">
      <c r="B6" s="284"/>
      <c r="C6" s="285" t="s">
        <v>27</v>
      </c>
      <c r="D6" s="285"/>
      <c r="E6" s="285"/>
      <c r="F6" s="285"/>
      <c r="G6" s="286"/>
      <c r="H6" s="286"/>
    </row>
    <row r="7" spans="2:25" ht="13.5" thickBot="1">
      <c r="B7" s="287" t="s">
        <v>22</v>
      </c>
      <c r="C7" s="288" t="s">
        <v>23</v>
      </c>
      <c r="D7" s="288" t="s">
        <v>22</v>
      </c>
      <c r="E7" s="288" t="s">
        <v>23</v>
      </c>
      <c r="F7" s="288" t="s">
        <v>22</v>
      </c>
      <c r="G7" s="288" t="s">
        <v>23</v>
      </c>
      <c r="H7" s="288" t="s">
        <v>22</v>
      </c>
      <c r="I7" s="288" t="s">
        <v>23</v>
      </c>
      <c r="J7" s="288" t="s">
        <v>22</v>
      </c>
      <c r="K7" s="288" t="s">
        <v>23</v>
      </c>
      <c r="L7" s="288" t="s">
        <v>22</v>
      </c>
      <c r="M7" s="288" t="s">
        <v>23</v>
      </c>
      <c r="N7" s="288" t="s">
        <v>22</v>
      </c>
      <c r="O7" s="288" t="s">
        <v>23</v>
      </c>
      <c r="P7" s="288" t="s">
        <v>22</v>
      </c>
      <c r="Q7" s="288" t="s">
        <v>23</v>
      </c>
      <c r="R7" s="288" t="s">
        <v>22</v>
      </c>
      <c r="S7" s="288" t="s">
        <v>23</v>
      </c>
      <c r="T7" s="288" t="s">
        <v>22</v>
      </c>
      <c r="U7" s="288" t="s">
        <v>23</v>
      </c>
      <c r="V7" s="288" t="s">
        <v>22</v>
      </c>
      <c r="W7" s="288" t="s">
        <v>23</v>
      </c>
      <c r="X7" s="288" t="s">
        <v>22</v>
      </c>
      <c r="Y7" s="289" t="s">
        <v>23</v>
      </c>
    </row>
    <row r="8" spans="1:61" ht="15" thickBot="1">
      <c r="A8" s="8" t="s">
        <v>0</v>
      </c>
      <c r="B8" s="94" t="s">
        <v>1</v>
      </c>
      <c r="C8" s="9" t="s">
        <v>1</v>
      </c>
      <c r="D8" s="9" t="s">
        <v>2</v>
      </c>
      <c r="E8" s="9" t="s">
        <v>2</v>
      </c>
      <c r="F8" s="9" t="s">
        <v>3</v>
      </c>
      <c r="G8" s="9" t="s">
        <v>3</v>
      </c>
      <c r="H8" s="9" t="s">
        <v>4</v>
      </c>
      <c r="I8" s="9" t="s">
        <v>4</v>
      </c>
      <c r="J8" s="9" t="s">
        <v>5</v>
      </c>
      <c r="K8" s="9" t="s">
        <v>5</v>
      </c>
      <c r="L8" s="9" t="s">
        <v>6</v>
      </c>
      <c r="M8" s="9" t="s">
        <v>6</v>
      </c>
      <c r="N8" s="9" t="s">
        <v>7</v>
      </c>
      <c r="O8" s="9" t="s">
        <v>7</v>
      </c>
      <c r="P8" s="95" t="s">
        <v>8</v>
      </c>
      <c r="Q8" s="95" t="s">
        <v>8</v>
      </c>
      <c r="R8" s="95" t="s">
        <v>9</v>
      </c>
      <c r="S8" s="95" t="s">
        <v>9</v>
      </c>
      <c r="T8" s="95" t="s">
        <v>10</v>
      </c>
      <c r="U8" s="95" t="s">
        <v>10</v>
      </c>
      <c r="V8" s="95" t="s">
        <v>11</v>
      </c>
      <c r="W8" s="95" t="s">
        <v>11</v>
      </c>
      <c r="X8" s="95" t="s">
        <v>12</v>
      </c>
      <c r="Y8" s="96" t="s">
        <v>12</v>
      </c>
      <c r="BE8" s="290"/>
      <c r="BF8" s="290"/>
      <c r="BG8" s="290"/>
      <c r="BH8" s="290"/>
      <c r="BI8" s="290"/>
    </row>
    <row r="9" spans="1:29" ht="13.5" thickBot="1">
      <c r="A9" s="291">
        <v>1948</v>
      </c>
      <c r="B9" s="97"/>
      <c r="C9" s="98"/>
      <c r="D9" s="98"/>
      <c r="E9" s="99"/>
      <c r="F9" s="100">
        <v>-7.222222222222222</v>
      </c>
      <c r="G9" s="100">
        <v>6.111111111111112</v>
      </c>
      <c r="H9" s="100">
        <v>-12.222222222222223</v>
      </c>
      <c r="I9" s="100">
        <v>4.444444444444445</v>
      </c>
      <c r="J9" s="100">
        <v>-17.22222222222222</v>
      </c>
      <c r="K9" s="100">
        <v>6.111111111111112</v>
      </c>
      <c r="L9" s="100">
        <v>-16.666666666666668</v>
      </c>
      <c r="M9" s="100">
        <v>5</v>
      </c>
      <c r="N9" s="100">
        <v>-27.22222222222222</v>
      </c>
      <c r="O9" s="100">
        <v>0.5555555555555556</v>
      </c>
      <c r="P9" s="100">
        <v>-22.22222222222222</v>
      </c>
      <c r="Q9" s="100">
        <v>2.7777777777777777</v>
      </c>
      <c r="R9" s="100">
        <v>-16.666666666666668</v>
      </c>
      <c r="S9" s="100">
        <v>3.888888888888889</v>
      </c>
      <c r="T9" s="100">
        <v>-8.88888888888889</v>
      </c>
      <c r="U9" s="100">
        <v>4.444444444444445</v>
      </c>
      <c r="V9" s="100">
        <v>-9.444444444444445</v>
      </c>
      <c r="W9" s="100">
        <v>1.6666666666666665</v>
      </c>
      <c r="X9" s="100">
        <v>-6.111111111111112</v>
      </c>
      <c r="Y9" s="101">
        <v>6.111111111111112</v>
      </c>
      <c r="AA9" s="292"/>
      <c r="AB9" s="292"/>
      <c r="AC9" s="292"/>
    </row>
    <row r="10" spans="1:29" s="290" customFormat="1" ht="12.75">
      <c r="A10" s="293">
        <v>1949</v>
      </c>
      <c r="B10" s="102">
        <v>-5</v>
      </c>
      <c r="C10" s="103">
        <v>7.222222222222222</v>
      </c>
      <c r="D10" s="103">
        <v>-7.222222222222222</v>
      </c>
      <c r="E10" s="103">
        <v>7.777777777777778</v>
      </c>
      <c r="F10" s="104">
        <v>-6.666666666666666</v>
      </c>
      <c r="G10" s="104">
        <v>6.666666666666666</v>
      </c>
      <c r="H10" s="104">
        <v>-17.77777777777778</v>
      </c>
      <c r="I10" s="104">
        <v>2.7777777777777777</v>
      </c>
      <c r="J10" s="104">
        <v>-15</v>
      </c>
      <c r="K10" s="104">
        <v>8.333333333333334</v>
      </c>
      <c r="L10" s="104">
        <v>-21.666666666666664</v>
      </c>
      <c r="M10" s="104">
        <v>2.7777777777777777</v>
      </c>
      <c r="N10" s="104">
        <v>-23.333333333333336</v>
      </c>
      <c r="O10" s="104">
        <v>2.7777777777777777</v>
      </c>
      <c r="P10" s="104">
        <v>-23.333333333333336</v>
      </c>
      <c r="Q10" s="104">
        <v>1.6666666666666665</v>
      </c>
      <c r="R10" s="104">
        <v>-20.555555555555554</v>
      </c>
      <c r="S10" s="104">
        <v>3.888888888888889</v>
      </c>
      <c r="T10" s="104">
        <v>-16.666666666666668</v>
      </c>
      <c r="U10" s="104">
        <v>5.555555555555555</v>
      </c>
      <c r="V10" s="104">
        <v>-8.88888888888889</v>
      </c>
      <c r="W10" s="104">
        <v>5</v>
      </c>
      <c r="X10" s="104">
        <v>-5.555555555555555</v>
      </c>
      <c r="Y10" s="105">
        <v>7.222222222222222</v>
      </c>
      <c r="AB10" s="292"/>
      <c r="AC10" s="292"/>
    </row>
    <row r="11" spans="1:61" s="290" customFormat="1" ht="12.75">
      <c r="A11" s="293">
        <v>1950</v>
      </c>
      <c r="B11" s="106">
        <v>-3.888888888888889</v>
      </c>
      <c r="C11" s="104">
        <v>7.222222222222222</v>
      </c>
      <c r="D11" s="104">
        <v>-8.333333333333334</v>
      </c>
      <c r="E11" s="104">
        <v>6.111111111111112</v>
      </c>
      <c r="F11" s="104">
        <v>-7.222222222222222</v>
      </c>
      <c r="G11" s="104">
        <v>7.222222222222222</v>
      </c>
      <c r="H11" s="104">
        <v>-12.777777777777777</v>
      </c>
      <c r="I11" s="104">
        <v>4.444444444444445</v>
      </c>
      <c r="J11" s="104">
        <v>-20.555555555555554</v>
      </c>
      <c r="K11" s="104">
        <v>4.444444444444445</v>
      </c>
      <c r="L11" s="104">
        <v>-17.22222222222222</v>
      </c>
      <c r="M11" s="104">
        <v>1.1111111111111112</v>
      </c>
      <c r="N11" s="104">
        <v>-23.88888888888889</v>
      </c>
      <c r="O11" s="104">
        <v>1.1111111111111112</v>
      </c>
      <c r="P11" s="104">
        <v>-26.11111111111111</v>
      </c>
      <c r="Q11" s="104">
        <v>2.2222222222222223</v>
      </c>
      <c r="R11" s="104">
        <v>-17.77777777777778</v>
      </c>
      <c r="S11" s="104">
        <v>4.444444444444445</v>
      </c>
      <c r="T11" s="104">
        <v>-11.11111111111111</v>
      </c>
      <c r="U11" s="104">
        <v>5</v>
      </c>
      <c r="V11" s="104">
        <v>-7.222222222222222</v>
      </c>
      <c r="W11" s="104">
        <v>3.888888888888889</v>
      </c>
      <c r="X11" s="104">
        <v>-5.555555555555555</v>
      </c>
      <c r="Y11" s="105">
        <v>7.222222222222222</v>
      </c>
      <c r="AA11" s="283"/>
      <c r="AB11" s="294"/>
      <c r="AC11" s="294"/>
      <c r="BE11" s="283"/>
      <c r="BF11" s="283"/>
      <c r="BG11" s="283"/>
      <c r="BH11" s="283"/>
      <c r="BI11" s="283"/>
    </row>
    <row r="12" spans="1:61" ht="12.75">
      <c r="A12" s="295">
        <v>1951</v>
      </c>
      <c r="B12" s="107">
        <v>-3.9</v>
      </c>
      <c r="C12" s="108">
        <v>10</v>
      </c>
      <c r="D12" s="108">
        <v>-4.4</v>
      </c>
      <c r="E12" s="108">
        <v>10</v>
      </c>
      <c r="F12" s="108">
        <v>-5.6</v>
      </c>
      <c r="G12" s="108">
        <v>7.8</v>
      </c>
      <c r="H12" s="108">
        <v>-5.6</v>
      </c>
      <c r="I12" s="108">
        <v>7.8</v>
      </c>
      <c r="J12" s="108">
        <v>-12.8</v>
      </c>
      <c r="K12" s="108">
        <v>3.3</v>
      </c>
      <c r="L12" s="108">
        <v>-17.2</v>
      </c>
      <c r="M12" s="108">
        <v>1.7</v>
      </c>
      <c r="N12" s="108">
        <v>-17.2</v>
      </c>
      <c r="O12" s="108">
        <v>3.9</v>
      </c>
      <c r="P12" s="296">
        <v>-18.9</v>
      </c>
      <c r="Q12" s="296">
        <v>2.8</v>
      </c>
      <c r="R12" s="296">
        <v>-15</v>
      </c>
      <c r="S12" s="296">
        <v>1.7</v>
      </c>
      <c r="T12" s="296">
        <v>-11.7</v>
      </c>
      <c r="U12" s="296">
        <v>3.9</v>
      </c>
      <c r="V12" s="296">
        <v>-8.9</v>
      </c>
      <c r="W12" s="296">
        <v>4.4</v>
      </c>
      <c r="X12" s="296">
        <v>-2.8</v>
      </c>
      <c r="Y12" s="297">
        <v>7.8</v>
      </c>
      <c r="AI12" s="294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</row>
    <row r="13" spans="1:61" s="290" customFormat="1" ht="12.75">
      <c r="A13" s="293">
        <v>1952</v>
      </c>
      <c r="B13" s="298">
        <v>-3.9</v>
      </c>
      <c r="C13" s="299">
        <v>7.2</v>
      </c>
      <c r="D13" s="299">
        <v>-2.8</v>
      </c>
      <c r="E13" s="299">
        <v>7.2</v>
      </c>
      <c r="F13" s="299">
        <v>-11.1</v>
      </c>
      <c r="G13" s="299">
        <v>5</v>
      </c>
      <c r="H13" s="299">
        <v>-13.3</v>
      </c>
      <c r="I13" s="299">
        <v>5.6</v>
      </c>
      <c r="J13" s="299">
        <v>-23.3</v>
      </c>
      <c r="K13" s="299">
        <v>4.4</v>
      </c>
      <c r="L13" s="299">
        <v>-22.2</v>
      </c>
      <c r="M13" s="299">
        <v>5</v>
      </c>
      <c r="N13" s="299">
        <v>-21.1</v>
      </c>
      <c r="O13" s="299">
        <v>2.2</v>
      </c>
      <c r="P13" s="299">
        <v>-19.4</v>
      </c>
      <c r="Q13" s="299">
        <v>3.9</v>
      </c>
      <c r="R13" s="299">
        <v>-10.6</v>
      </c>
      <c r="S13" s="299">
        <v>3.3</v>
      </c>
      <c r="T13" s="299">
        <v>-13.3</v>
      </c>
      <c r="U13" s="299">
        <v>3.9</v>
      </c>
      <c r="V13" s="299">
        <v>-6.7</v>
      </c>
      <c r="W13" s="299">
        <v>4.4</v>
      </c>
      <c r="X13" s="299">
        <v>-3.9</v>
      </c>
      <c r="Y13" s="300">
        <v>5.6</v>
      </c>
      <c r="AA13" s="301" t="s">
        <v>41</v>
      </c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</row>
    <row r="14" spans="1:61" ht="12.75">
      <c r="A14" s="295">
        <v>1953</v>
      </c>
      <c r="B14" s="302">
        <v>-5</v>
      </c>
      <c r="C14" s="296">
        <v>6.1</v>
      </c>
      <c r="D14" s="296">
        <v>-6.1</v>
      </c>
      <c r="E14" s="296">
        <v>6.1</v>
      </c>
      <c r="F14" s="296">
        <v>-9.4</v>
      </c>
      <c r="G14" s="296">
        <v>10</v>
      </c>
      <c r="H14" s="296">
        <v>-15.6</v>
      </c>
      <c r="I14" s="296">
        <v>6.1</v>
      </c>
      <c r="J14" s="296">
        <v>-17.2</v>
      </c>
      <c r="K14" s="296">
        <v>4.4</v>
      </c>
      <c r="L14" s="296">
        <v>-18.3</v>
      </c>
      <c r="M14" s="296">
        <v>1.1</v>
      </c>
      <c r="N14" s="296">
        <v>-21.7</v>
      </c>
      <c r="O14" s="296">
        <v>3.9</v>
      </c>
      <c r="P14" s="296">
        <v>-15</v>
      </c>
      <c r="Q14" s="296">
        <v>4.4</v>
      </c>
      <c r="R14" s="296">
        <v>-15</v>
      </c>
      <c r="S14" s="296">
        <v>5</v>
      </c>
      <c r="T14" s="296">
        <v>-9.4</v>
      </c>
      <c r="U14" s="296">
        <v>3.3</v>
      </c>
      <c r="V14" s="296">
        <v>-8.9</v>
      </c>
      <c r="W14" s="296">
        <v>7.2</v>
      </c>
      <c r="X14" s="296">
        <v>-2.2</v>
      </c>
      <c r="Y14" s="297">
        <v>10.6</v>
      </c>
      <c r="AA14" s="303" t="s">
        <v>34</v>
      </c>
      <c r="AE14" s="304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</row>
    <row r="15" spans="1:27" s="290" customFormat="1" ht="12.75">
      <c r="A15" s="293">
        <v>1954</v>
      </c>
      <c r="B15" s="298">
        <v>-4.4</v>
      </c>
      <c r="C15" s="299">
        <v>6.7</v>
      </c>
      <c r="D15" s="299">
        <v>-3.3</v>
      </c>
      <c r="E15" s="299">
        <v>8.3</v>
      </c>
      <c r="F15" s="299">
        <v>-6.7</v>
      </c>
      <c r="G15" s="299">
        <v>4.4</v>
      </c>
      <c r="H15" s="299">
        <v>-7.8</v>
      </c>
      <c r="I15" s="299">
        <v>6.7</v>
      </c>
      <c r="J15" s="299">
        <v>-12.8</v>
      </c>
      <c r="K15" s="299">
        <v>5</v>
      </c>
      <c r="L15" s="299">
        <v>-22.2</v>
      </c>
      <c r="M15" s="299">
        <v>2.8</v>
      </c>
      <c r="N15" s="299">
        <v>-21.7</v>
      </c>
      <c r="O15" s="299">
        <v>6.1</v>
      </c>
      <c r="P15" s="299">
        <v>-32.2</v>
      </c>
      <c r="Q15" s="299">
        <v>3.3</v>
      </c>
      <c r="R15" s="299">
        <v>-25.6</v>
      </c>
      <c r="S15" s="299">
        <v>4.4</v>
      </c>
      <c r="T15" s="299">
        <v>-11.7</v>
      </c>
      <c r="U15" s="299">
        <v>3.9</v>
      </c>
      <c r="V15" s="299">
        <v>-8.3</v>
      </c>
      <c r="W15" s="299">
        <v>5.6</v>
      </c>
      <c r="X15" s="299">
        <v>-3.3</v>
      </c>
      <c r="Y15" s="300">
        <v>7.2</v>
      </c>
      <c r="AA15" s="305" t="s">
        <v>17</v>
      </c>
    </row>
    <row r="16" spans="1:31" ht="12.75">
      <c r="A16" s="295">
        <v>1955</v>
      </c>
      <c r="B16" s="302">
        <v>-2.8</v>
      </c>
      <c r="C16" s="296">
        <v>9.4</v>
      </c>
      <c r="D16" s="296">
        <v>-8.9</v>
      </c>
      <c r="E16" s="296">
        <v>6.7</v>
      </c>
      <c r="F16" s="296">
        <v>-11.1</v>
      </c>
      <c r="G16" s="296">
        <v>5.6</v>
      </c>
      <c r="H16" s="296">
        <v>-11.1</v>
      </c>
      <c r="I16" s="296">
        <v>4.4</v>
      </c>
      <c r="J16" s="296">
        <v>-12.8</v>
      </c>
      <c r="K16" s="296">
        <v>6.7</v>
      </c>
      <c r="L16" s="296">
        <v>-13.3</v>
      </c>
      <c r="M16" s="296">
        <v>2.2</v>
      </c>
      <c r="N16" s="296">
        <v>-15</v>
      </c>
      <c r="O16" s="296">
        <v>1.7</v>
      </c>
      <c r="P16" s="296">
        <v>-14.4</v>
      </c>
      <c r="Q16" s="296">
        <v>3.9</v>
      </c>
      <c r="R16" s="296">
        <v>-8.9</v>
      </c>
      <c r="S16" s="296">
        <v>3.9</v>
      </c>
      <c r="T16" s="296">
        <v>-7.2</v>
      </c>
      <c r="U16" s="296">
        <v>3.3</v>
      </c>
      <c r="V16" s="296">
        <v>-6.1</v>
      </c>
      <c r="W16" s="296">
        <v>4.4</v>
      </c>
      <c r="X16" s="296">
        <v>-4.4</v>
      </c>
      <c r="Y16" s="297">
        <v>3.9</v>
      </c>
      <c r="AA16" s="305" t="s">
        <v>48</v>
      </c>
      <c r="AE16" s="304"/>
    </row>
    <row r="17" spans="1:61" s="290" customFormat="1" ht="12.75">
      <c r="A17" s="293">
        <v>1956</v>
      </c>
      <c r="B17" s="298">
        <v>-2.8</v>
      </c>
      <c r="C17" s="299">
        <v>7.2</v>
      </c>
      <c r="D17" s="299">
        <v>-4.4</v>
      </c>
      <c r="E17" s="299">
        <v>7.2</v>
      </c>
      <c r="F17" s="299">
        <v>-6.1</v>
      </c>
      <c r="G17" s="299">
        <v>7.2</v>
      </c>
      <c r="H17" s="299">
        <v>-9.4</v>
      </c>
      <c r="I17" s="299">
        <v>7.8</v>
      </c>
      <c r="J17" s="299">
        <v>-15</v>
      </c>
      <c r="K17" s="299">
        <v>5.6</v>
      </c>
      <c r="L17" s="299">
        <v>-11.1</v>
      </c>
      <c r="M17" s="299">
        <v>4.4</v>
      </c>
      <c r="N17" s="299">
        <v>-15</v>
      </c>
      <c r="O17" s="299">
        <v>1.7</v>
      </c>
      <c r="P17" s="299">
        <v>-11.7</v>
      </c>
      <c r="Q17" s="299">
        <v>5.6</v>
      </c>
      <c r="R17" s="299">
        <v>-12.2</v>
      </c>
      <c r="S17" s="299">
        <v>3.9</v>
      </c>
      <c r="T17" s="299">
        <v>-12.2</v>
      </c>
      <c r="U17" s="299">
        <v>4.4</v>
      </c>
      <c r="V17" s="299">
        <v>-3.9</v>
      </c>
      <c r="W17" s="299">
        <v>7.2</v>
      </c>
      <c r="X17" s="299">
        <v>-4.4</v>
      </c>
      <c r="Y17" s="300">
        <v>5</v>
      </c>
      <c r="AB17" s="294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</row>
    <row r="18" spans="1:35" s="290" customFormat="1" ht="12.75">
      <c r="A18" s="293">
        <v>1957</v>
      </c>
      <c r="B18" s="298">
        <v>-3.9</v>
      </c>
      <c r="C18" s="299">
        <v>8.3</v>
      </c>
      <c r="D18" s="299">
        <v>-1.7</v>
      </c>
      <c r="E18" s="299">
        <v>9.4</v>
      </c>
      <c r="F18" s="299">
        <v>-7.2</v>
      </c>
      <c r="G18" s="299">
        <v>7.2</v>
      </c>
      <c r="H18" s="299">
        <v>-5.6</v>
      </c>
      <c r="I18" s="299">
        <v>8.3</v>
      </c>
      <c r="J18" s="299">
        <v>-15</v>
      </c>
      <c r="K18" s="299">
        <v>3.9</v>
      </c>
      <c r="L18" s="299">
        <v>-21.1</v>
      </c>
      <c r="M18" s="299">
        <v>0.6</v>
      </c>
      <c r="N18" s="299">
        <v>-23.3</v>
      </c>
      <c r="O18" s="299">
        <v>1.1</v>
      </c>
      <c r="P18" s="299">
        <v>-21.1</v>
      </c>
      <c r="Q18" s="299">
        <v>4.4</v>
      </c>
      <c r="R18" s="299">
        <v>-10.6</v>
      </c>
      <c r="S18" s="299">
        <v>4.4</v>
      </c>
      <c r="T18" s="299">
        <v>-14.4</v>
      </c>
      <c r="U18" s="299">
        <v>2.8</v>
      </c>
      <c r="V18" s="299">
        <v>-9.4</v>
      </c>
      <c r="W18" s="299">
        <v>7.2</v>
      </c>
      <c r="X18" s="299">
        <v>-5.6</v>
      </c>
      <c r="Y18" s="300">
        <v>5</v>
      </c>
      <c r="AA18" s="292"/>
      <c r="AB18" s="283"/>
      <c r="AC18" s="283"/>
      <c r="AI18" s="301"/>
    </row>
    <row r="19" spans="1:61" ht="12.75">
      <c r="A19" s="295">
        <v>1958</v>
      </c>
      <c r="B19" s="302">
        <v>-1.7</v>
      </c>
      <c r="C19" s="296">
        <v>8.9</v>
      </c>
      <c r="D19" s="296">
        <v>-7.2</v>
      </c>
      <c r="E19" s="296">
        <v>7.2</v>
      </c>
      <c r="F19" s="296">
        <v>-7.2</v>
      </c>
      <c r="G19" s="296">
        <v>8.9</v>
      </c>
      <c r="H19" s="296">
        <v>-15.6</v>
      </c>
      <c r="I19" s="296">
        <v>5.6</v>
      </c>
      <c r="J19" s="296">
        <v>-20.6</v>
      </c>
      <c r="K19" s="296">
        <v>1.1</v>
      </c>
      <c r="L19" s="296">
        <v>-25.6</v>
      </c>
      <c r="M19" s="296">
        <v>2.8</v>
      </c>
      <c r="N19" s="296">
        <v>-28.3</v>
      </c>
      <c r="O19" s="296">
        <v>3.9</v>
      </c>
      <c r="P19" s="296">
        <v>-27.2</v>
      </c>
      <c r="Q19" s="296">
        <v>1.7</v>
      </c>
      <c r="R19" s="296">
        <v>-24.4</v>
      </c>
      <c r="S19" s="296">
        <v>6.1</v>
      </c>
      <c r="T19" s="296">
        <v>-14.4</v>
      </c>
      <c r="U19" s="296">
        <v>5</v>
      </c>
      <c r="V19" s="296">
        <v>-5</v>
      </c>
      <c r="W19" s="296">
        <v>7.2</v>
      </c>
      <c r="X19" s="296">
        <v>-5</v>
      </c>
      <c r="Y19" s="297">
        <v>5.6</v>
      </c>
      <c r="AA19" s="294"/>
      <c r="AB19" s="290"/>
      <c r="AC19" s="290"/>
      <c r="AI19" s="307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</row>
    <row r="20" spans="1:47" s="290" customFormat="1" ht="12.75">
      <c r="A20" s="293">
        <v>1959</v>
      </c>
      <c r="B20" s="298">
        <v>-5</v>
      </c>
      <c r="C20" s="299">
        <v>6.1</v>
      </c>
      <c r="D20" s="299">
        <v>-5.6</v>
      </c>
      <c r="E20" s="299">
        <v>6.1</v>
      </c>
      <c r="F20" s="299">
        <v>-6.1</v>
      </c>
      <c r="G20" s="299">
        <v>8.3</v>
      </c>
      <c r="H20" s="299">
        <v>15</v>
      </c>
      <c r="I20" s="299">
        <v>6.1</v>
      </c>
      <c r="J20" s="299">
        <v>-15.6</v>
      </c>
      <c r="K20" s="299">
        <v>3.3</v>
      </c>
      <c r="L20" s="299">
        <v>-24.4</v>
      </c>
      <c r="M20" s="299">
        <v>3.9</v>
      </c>
      <c r="N20" s="299">
        <v>-29.4</v>
      </c>
      <c r="O20" s="299">
        <v>1.1</v>
      </c>
      <c r="P20" s="299">
        <v>-26.1</v>
      </c>
      <c r="Q20" s="299">
        <v>3.3</v>
      </c>
      <c r="R20" s="299">
        <v>-22.8</v>
      </c>
      <c r="S20" s="299">
        <v>3.9</v>
      </c>
      <c r="T20" s="299">
        <v>-18.3</v>
      </c>
      <c r="U20" s="299">
        <v>7.8</v>
      </c>
      <c r="V20" s="299">
        <v>-8.9</v>
      </c>
      <c r="W20" s="299">
        <v>7.2</v>
      </c>
      <c r="X20" s="299">
        <v>-5</v>
      </c>
      <c r="Y20" s="300">
        <v>8.9</v>
      </c>
      <c r="AA20" s="294"/>
      <c r="AI20" s="30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</row>
    <row r="21" spans="1:61" ht="13.5" thickBot="1">
      <c r="A21" s="295">
        <v>1960</v>
      </c>
      <c r="B21" s="308">
        <v>-1.7</v>
      </c>
      <c r="C21" s="309">
        <v>8.9</v>
      </c>
      <c r="D21" s="309">
        <v>-1.7</v>
      </c>
      <c r="E21" s="309">
        <v>8.9</v>
      </c>
      <c r="F21" s="309">
        <v>-5.6</v>
      </c>
      <c r="G21" s="309">
        <v>8.3</v>
      </c>
      <c r="H21" s="309">
        <v>-11.7</v>
      </c>
      <c r="I21" s="309">
        <v>3.3</v>
      </c>
      <c r="J21" s="309">
        <v>-15.6</v>
      </c>
      <c r="K21" s="309">
        <v>8.9</v>
      </c>
      <c r="L21" s="309">
        <v>-21.1</v>
      </c>
      <c r="M21" s="309">
        <v>3.9</v>
      </c>
      <c r="N21" s="309">
        <v>-25.6</v>
      </c>
      <c r="O21" s="309">
        <v>1.7</v>
      </c>
      <c r="P21" s="309">
        <v>-18.9</v>
      </c>
      <c r="Q21" s="309">
        <v>2.2</v>
      </c>
      <c r="R21" s="309">
        <v>-11.7</v>
      </c>
      <c r="S21" s="309">
        <v>3.9</v>
      </c>
      <c r="T21" s="309">
        <v>-12.2</v>
      </c>
      <c r="U21" s="309">
        <v>5</v>
      </c>
      <c r="V21" s="309">
        <v>-7.8</v>
      </c>
      <c r="W21" s="309">
        <v>5</v>
      </c>
      <c r="X21" s="309">
        <v>-4.4</v>
      </c>
      <c r="Y21" s="310">
        <v>6.1</v>
      </c>
      <c r="AA21" s="292"/>
      <c r="AI21" s="307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</row>
    <row r="22" spans="1:61" ht="12.75">
      <c r="A22" s="295">
        <v>1961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2"/>
      <c r="P22" s="311"/>
      <c r="Q22" s="311"/>
      <c r="R22" s="311"/>
      <c r="S22" s="311"/>
      <c r="T22" s="311"/>
      <c r="U22" s="311"/>
      <c r="V22" s="311"/>
      <c r="W22" s="311"/>
      <c r="X22" s="311"/>
      <c r="Y22" s="313"/>
      <c r="AI22" s="314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</row>
    <row r="23" spans="1:61" ht="12.75">
      <c r="A23" s="295">
        <v>1962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2"/>
      <c r="O23" s="312"/>
      <c r="P23" s="311"/>
      <c r="Q23" s="311"/>
      <c r="R23" s="311"/>
      <c r="S23" s="311"/>
      <c r="T23" s="311"/>
      <c r="U23" s="311"/>
      <c r="V23" s="311"/>
      <c r="W23" s="311"/>
      <c r="X23" s="311"/>
      <c r="Y23" s="315"/>
      <c r="AA23" s="292"/>
      <c r="AI23" s="316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  <c r="BF23" s="317"/>
      <c r="BG23" s="317"/>
      <c r="BH23" s="317"/>
      <c r="BI23" s="317"/>
    </row>
    <row r="24" spans="1:39" ht="12.75">
      <c r="A24" s="295">
        <v>1963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2"/>
      <c r="N24" s="312"/>
      <c r="O24" s="312"/>
      <c r="P24" s="311"/>
      <c r="Q24" s="311"/>
      <c r="R24" s="311"/>
      <c r="S24" s="311"/>
      <c r="T24" s="311"/>
      <c r="U24" s="311"/>
      <c r="V24" s="311"/>
      <c r="W24" s="311"/>
      <c r="X24" s="311"/>
      <c r="Y24" s="315"/>
      <c r="AA24" s="292"/>
      <c r="AI24" s="292"/>
      <c r="AJ24" s="304"/>
      <c r="AK24" s="304"/>
      <c r="AM24" s="304"/>
    </row>
    <row r="25" spans="1:61" ht="12.75">
      <c r="A25" s="295">
        <v>1964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2"/>
      <c r="N25" s="312"/>
      <c r="O25" s="29"/>
      <c r="P25" s="311"/>
      <c r="Q25" s="311"/>
      <c r="R25" s="311"/>
      <c r="S25" s="311"/>
      <c r="T25" s="311"/>
      <c r="U25" s="311"/>
      <c r="V25" s="311"/>
      <c r="W25" s="311"/>
      <c r="X25" s="311"/>
      <c r="Y25" s="315"/>
      <c r="AA25" s="292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</row>
    <row r="26" spans="1:35" ht="12.75">
      <c r="A26" s="295">
        <v>1965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2"/>
      <c r="N26" s="312"/>
      <c r="O26" s="29"/>
      <c r="P26" s="311"/>
      <c r="Q26" s="311"/>
      <c r="R26" s="311"/>
      <c r="S26" s="311"/>
      <c r="T26" s="311"/>
      <c r="U26" s="311"/>
      <c r="V26" s="311"/>
      <c r="W26" s="311"/>
      <c r="X26" s="311"/>
      <c r="Y26" s="315"/>
      <c r="AA26" s="292"/>
      <c r="AI26" s="292"/>
    </row>
    <row r="27" spans="1:61" ht="12.75">
      <c r="A27" s="295">
        <v>1966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2"/>
      <c r="N27" s="29"/>
      <c r="O27" s="29"/>
      <c r="P27" s="311"/>
      <c r="Q27" s="311"/>
      <c r="R27" s="311"/>
      <c r="S27" s="311"/>
      <c r="T27" s="311"/>
      <c r="U27" s="311"/>
      <c r="V27" s="311"/>
      <c r="W27" s="311"/>
      <c r="X27" s="311"/>
      <c r="Y27" s="315"/>
      <c r="AA27" s="292"/>
      <c r="AI27" s="301"/>
      <c r="AJ27" s="290"/>
      <c r="AK27" s="290"/>
      <c r="AL27" s="290"/>
      <c r="AM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</row>
    <row r="28" spans="1:35" ht="12.75">
      <c r="A28" s="295">
        <v>1967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2"/>
      <c r="N28" s="29"/>
      <c r="O28" s="29"/>
      <c r="P28" s="311"/>
      <c r="Q28" s="311"/>
      <c r="R28" s="311"/>
      <c r="S28" s="311"/>
      <c r="T28" s="311"/>
      <c r="U28" s="311"/>
      <c r="V28" s="311"/>
      <c r="W28" s="311"/>
      <c r="X28" s="311"/>
      <c r="Y28" s="315"/>
      <c r="AA28" s="292" t="s">
        <v>18</v>
      </c>
      <c r="AI28" s="303"/>
    </row>
    <row r="29" spans="1:61" ht="12.75">
      <c r="A29" s="295">
        <v>1968</v>
      </c>
      <c r="B29" s="318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5"/>
      <c r="AA29" s="292"/>
      <c r="AB29" s="304"/>
      <c r="AC29" s="304"/>
      <c r="AI29" s="307"/>
      <c r="AJ29" s="290"/>
      <c r="AK29" s="290"/>
      <c r="AL29" s="290"/>
      <c r="AM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0"/>
      <c r="BH29" s="290"/>
      <c r="BI29" s="290"/>
    </row>
    <row r="30" spans="1:35" ht="12.75">
      <c r="A30" s="293">
        <v>1969</v>
      </c>
      <c r="B30" s="318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5"/>
      <c r="AA30" s="290"/>
      <c r="AB30" s="319"/>
      <c r="AC30" s="319"/>
      <c r="AI30" s="303"/>
    </row>
    <row r="31" spans="1:61" ht="12.75">
      <c r="A31" s="295">
        <v>1970</v>
      </c>
      <c r="B31" s="318"/>
      <c r="C31" s="312"/>
      <c r="D31" s="312"/>
      <c r="E31" s="312"/>
      <c r="F31" s="312"/>
      <c r="G31" s="312"/>
      <c r="H31" s="312"/>
      <c r="I31" s="312"/>
      <c r="J31" s="312"/>
      <c r="K31" s="312"/>
      <c r="L31" s="318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5"/>
      <c r="AA31" s="304"/>
      <c r="AC31" s="304"/>
      <c r="AI31" s="294"/>
      <c r="AJ31" s="290"/>
      <c r="AK31" s="290"/>
      <c r="AL31" s="290"/>
      <c r="AM31" s="294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</row>
    <row r="32" spans="1:35" ht="12.75">
      <c r="A32" s="293">
        <v>1971</v>
      </c>
      <c r="B32" s="318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5"/>
      <c r="AA32" s="294"/>
      <c r="AB32" s="290"/>
      <c r="AC32" s="290"/>
      <c r="AI32" s="292"/>
    </row>
    <row r="33" spans="1:39" ht="12.75">
      <c r="A33" s="295">
        <v>1972</v>
      </c>
      <c r="B33" s="318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5"/>
      <c r="AA33" s="292"/>
      <c r="AI33" s="292"/>
      <c r="AM33" s="304"/>
    </row>
    <row r="34" spans="1:43" ht="12.75">
      <c r="A34" s="293">
        <v>1973</v>
      </c>
      <c r="B34" s="318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5"/>
      <c r="AA34" s="294"/>
      <c r="AB34" s="290"/>
      <c r="AC34" s="290"/>
      <c r="AI34" s="292"/>
      <c r="AJ34" s="304"/>
      <c r="AK34" s="304"/>
      <c r="AL34" s="304"/>
      <c r="AM34" s="304"/>
      <c r="AN34" s="304"/>
      <c r="AO34" s="304"/>
      <c r="AP34" s="304"/>
      <c r="AQ34" s="304"/>
    </row>
    <row r="35" spans="1:43" ht="12.75">
      <c r="A35" s="295">
        <v>1974</v>
      </c>
      <c r="B35" s="318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5"/>
      <c r="AA35" s="292"/>
      <c r="AI35" s="292"/>
      <c r="AJ35" s="304"/>
      <c r="AK35" s="304"/>
      <c r="AL35" s="304"/>
      <c r="AM35" s="304"/>
      <c r="AN35" s="304"/>
      <c r="AO35" s="304"/>
      <c r="AP35" s="304"/>
      <c r="AQ35" s="304"/>
    </row>
    <row r="36" spans="1:61" ht="12.75">
      <c r="A36" s="293">
        <v>1975</v>
      </c>
      <c r="B36" s="318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5"/>
      <c r="AA36" s="294"/>
      <c r="AB36" s="290"/>
      <c r="AC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/>
    </row>
    <row r="37" spans="1:61" ht="13.5" thickBot="1">
      <c r="A37" s="295">
        <v>1976</v>
      </c>
      <c r="B37" s="318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20"/>
      <c r="AA37" s="292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</row>
    <row r="38" spans="1:61" ht="13.5" thickBot="1">
      <c r="A38" s="295">
        <v>1977</v>
      </c>
      <c r="B38" s="321"/>
      <c r="C38" s="322"/>
      <c r="D38" s="322"/>
      <c r="E38" s="322"/>
      <c r="F38" s="322"/>
      <c r="G38" s="320"/>
      <c r="H38" s="323">
        <v>-6.9</v>
      </c>
      <c r="I38" s="324">
        <v>8.5</v>
      </c>
      <c r="J38" s="324">
        <v>-10</v>
      </c>
      <c r="K38" s="324">
        <v>4.7</v>
      </c>
      <c r="L38" s="324">
        <v>-13.5</v>
      </c>
      <c r="M38" s="324">
        <v>2.7</v>
      </c>
      <c r="N38" s="324">
        <v>-19</v>
      </c>
      <c r="O38" s="324">
        <v>1.5</v>
      </c>
      <c r="P38" s="324">
        <v>-25.1</v>
      </c>
      <c r="Q38" s="324">
        <v>3.2</v>
      </c>
      <c r="R38" s="324">
        <v>-22</v>
      </c>
      <c r="S38" s="324">
        <v>4.7</v>
      </c>
      <c r="T38" s="324">
        <v>-11.4</v>
      </c>
      <c r="U38" s="324">
        <v>3.5</v>
      </c>
      <c r="V38" s="324">
        <v>-6.7</v>
      </c>
      <c r="W38" s="324">
        <v>6.9</v>
      </c>
      <c r="X38" s="324">
        <v>-3.3</v>
      </c>
      <c r="Y38" s="325">
        <v>7.6</v>
      </c>
      <c r="AA38" s="292"/>
      <c r="AO38" s="290"/>
      <c r="AP38" s="290"/>
      <c r="AQ38" s="290"/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290"/>
    </row>
    <row r="39" spans="1:27" s="290" customFormat="1" ht="12.75">
      <c r="A39" s="326">
        <v>1978</v>
      </c>
      <c r="B39" s="327">
        <v>-1.4</v>
      </c>
      <c r="C39" s="328">
        <v>8</v>
      </c>
      <c r="D39" s="328">
        <v>-2.2</v>
      </c>
      <c r="E39" s="328">
        <v>8.1</v>
      </c>
      <c r="F39" s="328">
        <v>-6.4</v>
      </c>
      <c r="G39" s="328">
        <v>8.9</v>
      </c>
      <c r="H39" s="329">
        <v>-6</v>
      </c>
      <c r="I39" s="329">
        <v>6.5</v>
      </c>
      <c r="J39" s="329">
        <v>-11.4</v>
      </c>
      <c r="K39" s="329">
        <v>7.6</v>
      </c>
      <c r="L39" s="329">
        <v>-19.9</v>
      </c>
      <c r="M39" s="329">
        <v>5</v>
      </c>
      <c r="N39" s="329">
        <v>-24.8</v>
      </c>
      <c r="O39" s="329">
        <v>3.2</v>
      </c>
      <c r="P39" s="329">
        <v>-25.3</v>
      </c>
      <c r="Q39" s="329">
        <v>5.2</v>
      </c>
      <c r="R39" s="329">
        <v>-23.5</v>
      </c>
      <c r="S39" s="329">
        <v>5.4</v>
      </c>
      <c r="T39" s="329">
        <v>-8.1</v>
      </c>
      <c r="U39" s="329">
        <v>6.1</v>
      </c>
      <c r="V39" s="329">
        <v>-5.9</v>
      </c>
      <c r="W39" s="329">
        <v>8.2</v>
      </c>
      <c r="X39" s="329">
        <v>-6.7</v>
      </c>
      <c r="Y39" s="330">
        <v>8.2</v>
      </c>
      <c r="AA39" s="129"/>
    </row>
    <row r="40" spans="1:61" s="304" customFormat="1" ht="12.75">
      <c r="A40" s="331">
        <v>1979</v>
      </c>
      <c r="B40" s="332">
        <v>-1.3</v>
      </c>
      <c r="C40" s="333">
        <v>16.7</v>
      </c>
      <c r="D40" s="333">
        <v>-3</v>
      </c>
      <c r="E40" s="333">
        <v>7.3</v>
      </c>
      <c r="F40" s="333">
        <v>-4.8</v>
      </c>
      <c r="G40" s="333">
        <v>11.4</v>
      </c>
      <c r="H40" s="333">
        <v>-7.7</v>
      </c>
      <c r="I40" s="333">
        <v>6.4</v>
      </c>
      <c r="J40" s="333">
        <v>-9.6</v>
      </c>
      <c r="K40" s="333">
        <v>6.3</v>
      </c>
      <c r="L40" s="333">
        <v>-16.3</v>
      </c>
      <c r="M40" s="333">
        <v>6.6</v>
      </c>
      <c r="N40" s="333">
        <v>-15.6</v>
      </c>
      <c r="O40" s="333">
        <v>6.9</v>
      </c>
      <c r="P40" s="334">
        <v>-17.6</v>
      </c>
      <c r="Q40" s="333">
        <v>5</v>
      </c>
      <c r="R40" s="333">
        <v>-13.4</v>
      </c>
      <c r="S40" s="333">
        <v>4.3</v>
      </c>
      <c r="T40" s="333">
        <v>-11</v>
      </c>
      <c r="U40" s="333">
        <v>8.2</v>
      </c>
      <c r="V40" s="333">
        <v>-8.6</v>
      </c>
      <c r="W40" s="333">
        <v>9.7</v>
      </c>
      <c r="X40" s="333">
        <v>-3.2</v>
      </c>
      <c r="Y40" s="335">
        <v>9.7</v>
      </c>
      <c r="AI40" s="336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</row>
    <row r="41" spans="1:61" s="290" customFormat="1" ht="12.75">
      <c r="A41" s="326">
        <v>1980</v>
      </c>
      <c r="B41" s="337">
        <v>-4.9</v>
      </c>
      <c r="C41" s="329">
        <v>9.2</v>
      </c>
      <c r="D41" s="329">
        <v>-3.4</v>
      </c>
      <c r="E41" s="329">
        <v>9.1</v>
      </c>
      <c r="F41" s="329">
        <v>-7.8</v>
      </c>
      <c r="G41" s="329">
        <v>7.3</v>
      </c>
      <c r="H41" s="329">
        <v>-16.8</v>
      </c>
      <c r="I41" s="329">
        <v>4.3</v>
      </c>
      <c r="J41" s="329">
        <v>-16.5</v>
      </c>
      <c r="K41" s="329">
        <v>7.5</v>
      </c>
      <c r="L41" s="329">
        <v>-22.4</v>
      </c>
      <c r="M41" s="329">
        <v>4.5</v>
      </c>
      <c r="N41" s="329">
        <v>-23.2</v>
      </c>
      <c r="O41" s="329">
        <v>4.8</v>
      </c>
      <c r="P41" s="329">
        <v>-21.1</v>
      </c>
      <c r="Q41" s="329">
        <v>4.9</v>
      </c>
      <c r="R41" s="329">
        <v>-29</v>
      </c>
      <c r="S41" s="329">
        <v>5.6</v>
      </c>
      <c r="T41" s="329">
        <v>-16.4</v>
      </c>
      <c r="U41" s="329">
        <v>4.1</v>
      </c>
      <c r="V41" s="329">
        <v>-8.2</v>
      </c>
      <c r="W41" s="329">
        <v>8.4</v>
      </c>
      <c r="X41" s="329">
        <v>-4.3</v>
      </c>
      <c r="Y41" s="330">
        <v>8.4</v>
      </c>
      <c r="AA41" s="294"/>
      <c r="AI41" s="338"/>
      <c r="AJ41" s="304"/>
      <c r="AK41" s="304"/>
      <c r="AL41" s="304"/>
      <c r="AM41" s="304"/>
      <c r="AN41" s="304"/>
      <c r="AO41" s="304"/>
      <c r="AP41" s="304"/>
      <c r="AQ41" s="304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</row>
    <row r="42" spans="1:61" s="304" customFormat="1" ht="12.75">
      <c r="A42" s="331">
        <v>1981</v>
      </c>
      <c r="B42" s="332">
        <v>-3.4</v>
      </c>
      <c r="C42" s="333">
        <v>11</v>
      </c>
      <c r="D42" s="333">
        <v>-2.5</v>
      </c>
      <c r="E42" s="333">
        <v>7.5</v>
      </c>
      <c r="F42" s="333">
        <v>-8.4</v>
      </c>
      <c r="G42" s="333">
        <v>8.4</v>
      </c>
      <c r="H42" s="333">
        <v>-8.7</v>
      </c>
      <c r="I42" s="333">
        <v>10</v>
      </c>
      <c r="J42" s="333">
        <v>-12.4</v>
      </c>
      <c r="K42" s="333">
        <v>4.8</v>
      </c>
      <c r="L42" s="333">
        <v>-12.5</v>
      </c>
      <c r="M42" s="333">
        <v>6</v>
      </c>
      <c r="N42" s="333">
        <v>-12.5</v>
      </c>
      <c r="O42" s="333">
        <v>8.8</v>
      </c>
      <c r="P42" s="334">
        <v>-19.9</v>
      </c>
      <c r="Q42" s="333">
        <v>3.9</v>
      </c>
      <c r="R42" s="333">
        <v>-18.2</v>
      </c>
      <c r="S42" s="333">
        <v>9.2</v>
      </c>
      <c r="T42" s="333">
        <v>-15</v>
      </c>
      <c r="U42" s="333">
        <v>7.4</v>
      </c>
      <c r="V42" s="333">
        <v>-11</v>
      </c>
      <c r="W42" s="333">
        <v>5.7</v>
      </c>
      <c r="X42" s="333">
        <v>-3.2</v>
      </c>
      <c r="Y42" s="335">
        <v>5.7</v>
      </c>
      <c r="AA42" s="339"/>
      <c r="AI42" s="292"/>
      <c r="AJ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</row>
    <row r="43" spans="1:61" s="290" customFormat="1" ht="12.75">
      <c r="A43" s="326">
        <v>1982</v>
      </c>
      <c r="B43" s="337">
        <v>-1.1</v>
      </c>
      <c r="C43" s="329">
        <v>13.5</v>
      </c>
      <c r="D43" s="329">
        <v>-2.4</v>
      </c>
      <c r="E43" s="329">
        <v>7.5</v>
      </c>
      <c r="F43" s="329">
        <v>-6.6</v>
      </c>
      <c r="G43" s="329">
        <v>7.6</v>
      </c>
      <c r="H43" s="329">
        <v>-9.7</v>
      </c>
      <c r="I43" s="329">
        <v>7.9</v>
      </c>
      <c r="J43" s="329">
        <v>-7.8</v>
      </c>
      <c r="K43" s="329">
        <v>6.4</v>
      </c>
      <c r="L43" s="329">
        <v>-12.1</v>
      </c>
      <c r="M43" s="329">
        <v>5.7</v>
      </c>
      <c r="N43" s="329">
        <v>-19.5</v>
      </c>
      <c r="O43" s="329">
        <v>2.6</v>
      </c>
      <c r="P43" s="329">
        <v>-19.2</v>
      </c>
      <c r="Q43" s="329">
        <v>4.6</v>
      </c>
      <c r="R43" s="329">
        <v>-16.3</v>
      </c>
      <c r="S43" s="329">
        <v>6</v>
      </c>
      <c r="T43" s="329">
        <v>-11.3</v>
      </c>
      <c r="U43" s="329">
        <v>7.4</v>
      </c>
      <c r="V43" s="329">
        <v>-7.9</v>
      </c>
      <c r="W43" s="329">
        <v>8.4</v>
      </c>
      <c r="X43" s="329">
        <v>-2.2</v>
      </c>
      <c r="Y43" s="330">
        <v>8.4</v>
      </c>
      <c r="Z43" s="283"/>
      <c r="AA43" s="301" t="s">
        <v>39</v>
      </c>
      <c r="AI43" s="292"/>
      <c r="AJ43" s="283"/>
      <c r="AK43" s="304"/>
      <c r="AL43" s="304"/>
      <c r="AM43" s="304"/>
      <c r="AN43" s="304"/>
      <c r="AO43" s="304"/>
      <c r="AP43" s="304"/>
      <c r="AQ43" s="304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</row>
    <row r="44" spans="1:61" s="304" customFormat="1" ht="12.75">
      <c r="A44" s="331">
        <v>1983</v>
      </c>
      <c r="B44" s="332">
        <v>-2.7</v>
      </c>
      <c r="C44" s="333">
        <v>7</v>
      </c>
      <c r="D44" s="333">
        <v>-2.8</v>
      </c>
      <c r="E44" s="333">
        <v>5</v>
      </c>
      <c r="F44" s="333">
        <v>-6</v>
      </c>
      <c r="G44" s="333">
        <v>8.4</v>
      </c>
      <c r="H44" s="333">
        <v>-6</v>
      </c>
      <c r="I44" s="333">
        <v>8.4</v>
      </c>
      <c r="J44" s="333">
        <v>-13</v>
      </c>
      <c r="K44" s="333">
        <v>7</v>
      </c>
      <c r="L44" s="333">
        <v>-16</v>
      </c>
      <c r="M44" s="333">
        <v>7</v>
      </c>
      <c r="N44" s="333">
        <v>-18</v>
      </c>
      <c r="O44" s="333">
        <v>3.8</v>
      </c>
      <c r="P44" s="334">
        <v>-10.7</v>
      </c>
      <c r="Q44" s="333">
        <v>4.1</v>
      </c>
      <c r="R44" s="333">
        <v>-12.4</v>
      </c>
      <c r="S44" s="333">
        <v>6.7</v>
      </c>
      <c r="T44" s="333">
        <v>-9.6</v>
      </c>
      <c r="U44" s="333">
        <v>9.8</v>
      </c>
      <c r="V44" s="333">
        <v>-5.3</v>
      </c>
      <c r="W44" s="333">
        <v>7.6</v>
      </c>
      <c r="X44" s="333">
        <v>-1.5</v>
      </c>
      <c r="Y44" s="335">
        <v>7.6</v>
      </c>
      <c r="Z44" s="283"/>
      <c r="AA44" s="109" t="s">
        <v>19</v>
      </c>
      <c r="AB44" s="290"/>
      <c r="AC44" s="290"/>
      <c r="AD44" s="290"/>
      <c r="AE44" s="290"/>
      <c r="AF44" s="290"/>
      <c r="AI44" s="292"/>
      <c r="AJ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</row>
    <row r="45" spans="1:61" s="290" customFormat="1" ht="12.75">
      <c r="A45" s="326">
        <v>1984</v>
      </c>
      <c r="B45" s="337">
        <v>-3</v>
      </c>
      <c r="C45" s="329">
        <v>8.1</v>
      </c>
      <c r="D45" s="329">
        <v>-3.1</v>
      </c>
      <c r="E45" s="329">
        <v>8.4</v>
      </c>
      <c r="F45" s="329">
        <v>-4.7</v>
      </c>
      <c r="G45" s="329">
        <v>7.3</v>
      </c>
      <c r="H45" s="329">
        <v>-11.3</v>
      </c>
      <c r="I45" s="329">
        <v>6.7</v>
      </c>
      <c r="J45" s="329">
        <v>-19.8</v>
      </c>
      <c r="K45" s="329">
        <v>5.7</v>
      </c>
      <c r="L45" s="329">
        <v>-15.2</v>
      </c>
      <c r="M45" s="329">
        <v>1.7</v>
      </c>
      <c r="N45" s="329">
        <v>-16.1</v>
      </c>
      <c r="O45" s="329">
        <v>2.9</v>
      </c>
      <c r="P45" s="329">
        <v>-12.2</v>
      </c>
      <c r="Q45" s="329">
        <v>5.8</v>
      </c>
      <c r="R45" s="329">
        <v>-7.3</v>
      </c>
      <c r="S45" s="329">
        <v>4.4</v>
      </c>
      <c r="T45" s="329">
        <v>-12</v>
      </c>
      <c r="U45" s="329">
        <v>5.9</v>
      </c>
      <c r="V45" s="329">
        <v>-3.6</v>
      </c>
      <c r="W45" s="329">
        <v>8.4</v>
      </c>
      <c r="X45" s="329">
        <v>-2.6</v>
      </c>
      <c r="Y45" s="330">
        <v>8.4</v>
      </c>
      <c r="Z45" s="283"/>
      <c r="AA45" s="307" t="s">
        <v>36</v>
      </c>
      <c r="AI45" s="66"/>
      <c r="AJ45" s="304"/>
      <c r="AK45" s="304"/>
      <c r="AL45" s="304"/>
      <c r="AM45" s="283"/>
      <c r="AN45" s="304"/>
      <c r="AO45" s="304"/>
      <c r="AP45" s="304"/>
      <c r="AQ45" s="304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</row>
    <row r="46" spans="1:43" ht="13.5" thickBot="1">
      <c r="A46" s="331">
        <v>1985</v>
      </c>
      <c r="B46" s="340">
        <v>-2.6</v>
      </c>
      <c r="C46" s="341">
        <v>10.4</v>
      </c>
      <c r="D46" s="341">
        <v>-2.4</v>
      </c>
      <c r="E46" s="341">
        <v>8.6</v>
      </c>
      <c r="F46" s="341">
        <v>-5</v>
      </c>
      <c r="G46" s="341">
        <v>7.5</v>
      </c>
      <c r="H46" s="341">
        <v>-9</v>
      </c>
      <c r="I46" s="341">
        <v>6.2</v>
      </c>
      <c r="J46" s="341">
        <v>-14.2</v>
      </c>
      <c r="K46" s="341">
        <v>4.9</v>
      </c>
      <c r="L46" s="341">
        <v>-18.2</v>
      </c>
      <c r="M46" s="341">
        <v>5.1</v>
      </c>
      <c r="N46" s="341">
        <v>-14.8</v>
      </c>
      <c r="O46" s="341">
        <v>5</v>
      </c>
      <c r="P46" s="334">
        <v>-11</v>
      </c>
      <c r="Q46" s="341">
        <v>4.5</v>
      </c>
      <c r="R46" s="341">
        <v>-9.3</v>
      </c>
      <c r="S46" s="341">
        <v>8.9</v>
      </c>
      <c r="T46" s="341">
        <v>-9.8</v>
      </c>
      <c r="U46" s="341">
        <v>6.6</v>
      </c>
      <c r="V46" s="329">
        <v>-3</v>
      </c>
      <c r="W46" s="329">
        <v>7.8</v>
      </c>
      <c r="X46" s="329">
        <v>-2</v>
      </c>
      <c r="Y46" s="330">
        <v>7.8</v>
      </c>
      <c r="Z46" s="290"/>
      <c r="AA46" s="290" t="s">
        <v>46</v>
      </c>
      <c r="AB46" s="290"/>
      <c r="AC46" s="290"/>
      <c r="AD46" s="290"/>
      <c r="AE46" s="290"/>
      <c r="AF46" s="290"/>
      <c r="AI46" s="292"/>
      <c r="AJ46" s="304"/>
      <c r="AK46" s="304"/>
      <c r="AL46" s="304"/>
      <c r="AM46" s="304"/>
      <c r="AN46" s="304"/>
      <c r="AO46" s="304"/>
      <c r="AP46" s="304"/>
      <c r="AQ46" s="304"/>
    </row>
    <row r="47" spans="1:43" ht="13.5" thickBot="1">
      <c r="A47" s="295">
        <v>1986</v>
      </c>
      <c r="B47" s="110">
        <v>-2.5</v>
      </c>
      <c r="C47" s="111">
        <v>6.7</v>
      </c>
      <c r="D47" s="111">
        <v>-3.7</v>
      </c>
      <c r="E47" s="111">
        <v>6</v>
      </c>
      <c r="F47" s="157">
        <v>-2.9</v>
      </c>
      <c r="G47" s="63">
        <v>5.9</v>
      </c>
      <c r="H47" s="111">
        <v>-10</v>
      </c>
      <c r="I47" s="111">
        <v>5</v>
      </c>
      <c r="J47" s="111">
        <v>-23.5</v>
      </c>
      <c r="K47" s="111">
        <v>0</v>
      </c>
      <c r="L47" s="111">
        <v>-21</v>
      </c>
      <c r="M47" s="111">
        <v>1</v>
      </c>
      <c r="N47" s="111">
        <v>-25</v>
      </c>
      <c r="O47" s="111">
        <v>4.5</v>
      </c>
      <c r="P47" s="111">
        <v>-20</v>
      </c>
      <c r="Q47" s="111">
        <v>2</v>
      </c>
      <c r="R47" s="111">
        <v>-20</v>
      </c>
      <c r="S47" s="111">
        <v>1</v>
      </c>
      <c r="T47" s="111">
        <v>-13.5</v>
      </c>
      <c r="U47" s="112">
        <v>4</v>
      </c>
      <c r="V47" s="54">
        <v>-8.1</v>
      </c>
      <c r="W47" s="54">
        <v>5.2</v>
      </c>
      <c r="X47" s="124">
        <v>-1.2</v>
      </c>
      <c r="Y47" s="165">
        <v>9.6</v>
      </c>
      <c r="AC47" s="304"/>
      <c r="AI47" s="292"/>
      <c r="AJ47" s="304"/>
      <c r="AK47" s="304"/>
      <c r="AL47" s="304"/>
      <c r="AM47" s="304"/>
      <c r="AN47" s="304"/>
      <c r="AO47" s="304"/>
      <c r="AP47" s="304"/>
      <c r="AQ47" s="304"/>
    </row>
    <row r="48" spans="1:43" ht="13.5" thickBot="1">
      <c r="A48" s="295">
        <v>1987</v>
      </c>
      <c r="B48" s="154">
        <v>-2.4</v>
      </c>
      <c r="C48" s="140">
        <v>5.4</v>
      </c>
      <c r="D48" s="88">
        <v>-2.1</v>
      </c>
      <c r="E48" s="88">
        <v>6.4</v>
      </c>
      <c r="F48" s="158">
        <v>-6.4</v>
      </c>
      <c r="G48" s="153">
        <v>9.3</v>
      </c>
      <c r="H48" s="75">
        <v>-11</v>
      </c>
      <c r="I48" s="76">
        <v>5.5</v>
      </c>
      <c r="J48" s="76">
        <v>-18.5</v>
      </c>
      <c r="K48" s="76">
        <v>6</v>
      </c>
      <c r="L48" s="76">
        <v>-20</v>
      </c>
      <c r="M48" s="76">
        <v>2.5</v>
      </c>
      <c r="N48" s="76">
        <v>-27</v>
      </c>
      <c r="O48" s="76">
        <v>0.5</v>
      </c>
      <c r="P48" s="76">
        <v>-19.5</v>
      </c>
      <c r="Q48" s="76">
        <v>3</v>
      </c>
      <c r="R48" s="76">
        <v>-18.5</v>
      </c>
      <c r="S48" s="76">
        <v>3</v>
      </c>
      <c r="T48" s="76">
        <v>-14</v>
      </c>
      <c r="U48" s="76">
        <v>4</v>
      </c>
      <c r="V48" s="121">
        <v>-5</v>
      </c>
      <c r="W48" s="116">
        <v>6</v>
      </c>
      <c r="X48" s="163">
        <v>-2.2</v>
      </c>
      <c r="Y48" s="164">
        <v>12</v>
      </c>
      <c r="AC48" s="304"/>
      <c r="AI48" s="292"/>
      <c r="AJ48" s="304"/>
      <c r="AK48" s="304"/>
      <c r="AL48" s="304"/>
      <c r="AM48" s="304"/>
      <c r="AN48" s="304"/>
      <c r="AO48" s="304"/>
      <c r="AP48" s="304"/>
      <c r="AQ48" s="304"/>
    </row>
    <row r="49" spans="1:43" ht="13.5" thickBot="1">
      <c r="A49" s="295">
        <v>1988</v>
      </c>
      <c r="B49" s="155">
        <v>-1.7</v>
      </c>
      <c r="C49" s="156">
        <v>6.6</v>
      </c>
      <c r="D49" s="156">
        <v>-0.8</v>
      </c>
      <c r="E49" s="156">
        <v>7.8</v>
      </c>
      <c r="F49" s="159">
        <v>-6.1</v>
      </c>
      <c r="G49" s="159">
        <v>9.8</v>
      </c>
      <c r="H49" s="124">
        <v>-7.7</v>
      </c>
      <c r="I49" s="124">
        <v>7.3</v>
      </c>
      <c r="J49" s="124">
        <v>-9</v>
      </c>
      <c r="K49" s="124">
        <v>6.6</v>
      </c>
      <c r="L49" s="124">
        <v>-18.2</v>
      </c>
      <c r="M49" s="124">
        <v>4.3</v>
      </c>
      <c r="N49" s="124">
        <v>-25.9</v>
      </c>
      <c r="O49" s="124">
        <v>4.5</v>
      </c>
      <c r="P49" s="124">
        <v>-18.7</v>
      </c>
      <c r="Q49" s="124">
        <v>4</v>
      </c>
      <c r="R49" s="124">
        <v>-12.4</v>
      </c>
      <c r="S49" s="124">
        <v>4.2</v>
      </c>
      <c r="T49" s="124">
        <v>-9.5</v>
      </c>
      <c r="U49" s="124">
        <v>6</v>
      </c>
      <c r="V49" s="124">
        <v>-6.2</v>
      </c>
      <c r="W49" s="153">
        <v>6</v>
      </c>
      <c r="X49" s="115">
        <v>-2.2</v>
      </c>
      <c r="Y49" s="116">
        <v>6.8</v>
      </c>
      <c r="AC49" s="304"/>
      <c r="AI49" s="71"/>
      <c r="AJ49" s="304"/>
      <c r="AK49" s="304"/>
      <c r="AL49" s="304"/>
      <c r="AM49" s="304"/>
      <c r="AN49" s="304"/>
      <c r="AO49" s="304"/>
      <c r="AP49" s="304"/>
      <c r="AQ49" s="304"/>
    </row>
    <row r="50" spans="1:43" ht="13.5" thickBot="1">
      <c r="A50" s="295">
        <v>1989</v>
      </c>
      <c r="B50" s="90">
        <v>-2.5</v>
      </c>
      <c r="C50" s="72">
        <v>6.2</v>
      </c>
      <c r="D50" s="72">
        <v>-0.6</v>
      </c>
      <c r="E50" s="72">
        <v>6.2</v>
      </c>
      <c r="F50" s="72">
        <v>-0.5</v>
      </c>
      <c r="G50" s="72">
        <v>6.2</v>
      </c>
      <c r="H50" s="151">
        <v>-13.4</v>
      </c>
      <c r="I50" s="159">
        <v>3.7</v>
      </c>
      <c r="J50" s="159">
        <v>-15.3</v>
      </c>
      <c r="K50" s="159">
        <v>6.1</v>
      </c>
      <c r="L50" s="159">
        <v>-9.4</v>
      </c>
      <c r="M50" s="159">
        <v>5</v>
      </c>
      <c r="N50" s="159">
        <v>-7.5</v>
      </c>
      <c r="O50" s="159">
        <v>6.3</v>
      </c>
      <c r="P50" s="159">
        <v>-10.8</v>
      </c>
      <c r="Q50" s="159">
        <v>5.5</v>
      </c>
      <c r="R50" s="159">
        <v>-11.9</v>
      </c>
      <c r="S50" s="159">
        <v>5.5</v>
      </c>
      <c r="T50" s="159">
        <v>-6.3</v>
      </c>
      <c r="U50" s="159">
        <v>4</v>
      </c>
      <c r="V50" s="159">
        <v>-8.4</v>
      </c>
      <c r="W50" s="159">
        <v>5.7</v>
      </c>
      <c r="X50" s="152">
        <v>-2.3</v>
      </c>
      <c r="Y50" s="153">
        <v>7.4</v>
      </c>
      <c r="AA50" s="66"/>
      <c r="AB50" s="304"/>
      <c r="AC50" s="304"/>
      <c r="AI50" s="71"/>
      <c r="AJ50" s="304"/>
      <c r="AK50" s="304"/>
      <c r="AL50" s="304"/>
      <c r="AM50" s="304"/>
      <c r="AN50" s="304"/>
      <c r="AO50" s="304"/>
      <c r="AP50" s="304"/>
      <c r="AQ50" s="304"/>
    </row>
    <row r="51" spans="1:43" ht="13.5" thickBot="1">
      <c r="A51" s="295">
        <v>1990</v>
      </c>
      <c r="B51" s="68">
        <v>-0.8</v>
      </c>
      <c r="C51" s="67">
        <v>7.5</v>
      </c>
      <c r="D51" s="67">
        <v>-1.5</v>
      </c>
      <c r="E51" s="67">
        <v>7.5</v>
      </c>
      <c r="F51" s="67">
        <v>-2.8</v>
      </c>
      <c r="G51" s="67">
        <v>7</v>
      </c>
      <c r="H51" s="72">
        <v>-18.6</v>
      </c>
      <c r="I51" s="72">
        <v>1.5</v>
      </c>
      <c r="J51" s="72">
        <v>-14.5</v>
      </c>
      <c r="K51" s="72">
        <v>3.6</v>
      </c>
      <c r="L51" s="72">
        <v>-13.4</v>
      </c>
      <c r="M51" s="72">
        <v>0.5</v>
      </c>
      <c r="N51" s="72">
        <v>-18.5</v>
      </c>
      <c r="O51" s="72">
        <v>2.8</v>
      </c>
      <c r="P51" s="72">
        <v>-19</v>
      </c>
      <c r="Q51" s="72">
        <v>1.1</v>
      </c>
      <c r="R51" s="72">
        <v>-22.2</v>
      </c>
      <c r="S51" s="72">
        <v>4.2</v>
      </c>
      <c r="T51" s="72">
        <v>-8.8</v>
      </c>
      <c r="U51" s="72">
        <v>2.5</v>
      </c>
      <c r="V51" s="72">
        <v>-6</v>
      </c>
      <c r="W51" s="72">
        <v>2.7</v>
      </c>
      <c r="X51" s="160">
        <v>-3.4</v>
      </c>
      <c r="Y51" s="161">
        <v>5.5</v>
      </c>
      <c r="AA51" s="66"/>
      <c r="AB51" s="304"/>
      <c r="AC51" s="304"/>
      <c r="AI51" s="71"/>
      <c r="AJ51" s="304"/>
      <c r="AK51" s="304"/>
      <c r="AL51" s="304"/>
      <c r="AN51" s="304"/>
      <c r="AO51" s="304"/>
      <c r="AP51" s="304"/>
      <c r="AQ51" s="304"/>
    </row>
    <row r="52" spans="1:43" ht="12.75">
      <c r="A52" s="295">
        <v>1991</v>
      </c>
      <c r="B52" s="68">
        <v>-1.5</v>
      </c>
      <c r="C52" s="67">
        <v>3.8</v>
      </c>
      <c r="D52" s="67">
        <v>-3.5</v>
      </c>
      <c r="E52" s="67">
        <v>3.9</v>
      </c>
      <c r="F52" s="67">
        <v>-5</v>
      </c>
      <c r="G52" s="67">
        <v>7</v>
      </c>
      <c r="H52" s="67">
        <v>-13</v>
      </c>
      <c r="I52" s="67">
        <v>6.5</v>
      </c>
      <c r="J52" s="67">
        <v>-19.2</v>
      </c>
      <c r="K52" s="67">
        <v>4</v>
      </c>
      <c r="L52" s="67">
        <v>-23.8</v>
      </c>
      <c r="M52" s="67">
        <v>1.5</v>
      </c>
      <c r="N52" s="67">
        <v>-16.5</v>
      </c>
      <c r="O52" s="67">
        <v>0.5</v>
      </c>
      <c r="P52" s="67">
        <v>-28.5</v>
      </c>
      <c r="Q52" s="67">
        <v>1.5</v>
      </c>
      <c r="R52" s="67">
        <v>-9.5</v>
      </c>
      <c r="S52" s="67">
        <v>3</v>
      </c>
      <c r="T52" s="67">
        <v>-10.5</v>
      </c>
      <c r="U52" s="67">
        <v>5</v>
      </c>
      <c r="V52" s="67">
        <v>-7.5</v>
      </c>
      <c r="W52" s="67">
        <v>5</v>
      </c>
      <c r="X52" s="72">
        <v>-6.5</v>
      </c>
      <c r="Y52" s="73">
        <v>3.9</v>
      </c>
      <c r="AA52" s="71"/>
      <c r="AB52" s="304"/>
      <c r="AC52" s="304"/>
      <c r="AI52" s="71"/>
      <c r="AJ52" s="304"/>
      <c r="AK52" s="304"/>
      <c r="AL52" s="304"/>
      <c r="AN52" s="304"/>
      <c r="AO52" s="304"/>
      <c r="AP52" s="304"/>
      <c r="AQ52" s="304"/>
    </row>
    <row r="53" spans="1:43" ht="12.75">
      <c r="A53" s="295">
        <v>1992</v>
      </c>
      <c r="B53" s="68">
        <v>-3</v>
      </c>
      <c r="C53" s="140">
        <v>9</v>
      </c>
      <c r="D53" s="140">
        <v>-7</v>
      </c>
      <c r="E53" s="140">
        <v>5.5</v>
      </c>
      <c r="F53" s="67">
        <v>-10.2</v>
      </c>
      <c r="G53" s="67">
        <v>8.8</v>
      </c>
      <c r="H53" s="67">
        <v>-10.2</v>
      </c>
      <c r="I53" s="67">
        <v>3.8</v>
      </c>
      <c r="J53" s="67">
        <v>-21.6</v>
      </c>
      <c r="K53" s="67">
        <v>3</v>
      </c>
      <c r="L53" s="67">
        <v>-21</v>
      </c>
      <c r="M53" s="67">
        <v>2</v>
      </c>
      <c r="N53" s="67">
        <v>-27</v>
      </c>
      <c r="O53" s="67">
        <v>2.7</v>
      </c>
      <c r="P53" s="67">
        <v>-22</v>
      </c>
      <c r="Q53" s="67">
        <v>4</v>
      </c>
      <c r="R53" s="67">
        <v>-10</v>
      </c>
      <c r="S53" s="67">
        <v>4</v>
      </c>
      <c r="T53" s="67">
        <v>-11</v>
      </c>
      <c r="U53" s="67">
        <v>5</v>
      </c>
      <c r="V53" s="67">
        <v>-6.5</v>
      </c>
      <c r="W53" s="67">
        <v>7.3</v>
      </c>
      <c r="X53" s="67">
        <v>-3.4</v>
      </c>
      <c r="Y53" s="69">
        <v>8</v>
      </c>
      <c r="AA53" s="66"/>
      <c r="AB53" s="304"/>
      <c r="AC53" s="304"/>
      <c r="AN53" s="304"/>
      <c r="AO53" s="304"/>
      <c r="AP53" s="304"/>
      <c r="AQ53" s="304"/>
    </row>
    <row r="54" spans="1:43" ht="12.75">
      <c r="A54" s="295">
        <v>1993</v>
      </c>
      <c r="B54" s="68">
        <v>-5.2</v>
      </c>
      <c r="C54" s="67">
        <v>4.9</v>
      </c>
      <c r="D54" s="67">
        <v>-2</v>
      </c>
      <c r="E54" s="67">
        <v>4.1</v>
      </c>
      <c r="F54" s="67">
        <v>-6.1</v>
      </c>
      <c r="G54" s="67">
        <v>6.9</v>
      </c>
      <c r="H54" s="67">
        <v>-11.3</v>
      </c>
      <c r="I54" s="67">
        <v>5.7</v>
      </c>
      <c r="J54" s="67">
        <v>-11</v>
      </c>
      <c r="K54" s="67">
        <v>5.5</v>
      </c>
      <c r="L54" s="67">
        <v>-16.5</v>
      </c>
      <c r="M54" s="67">
        <v>3.7</v>
      </c>
      <c r="N54" s="67">
        <v>-15.9</v>
      </c>
      <c r="O54" s="67">
        <v>2.9</v>
      </c>
      <c r="P54" s="67">
        <v>-15.3</v>
      </c>
      <c r="Q54" s="67">
        <v>4.7</v>
      </c>
      <c r="R54" s="67">
        <v>-13.4</v>
      </c>
      <c r="S54" s="67">
        <v>1.4</v>
      </c>
      <c r="T54" s="67">
        <v>-10.1</v>
      </c>
      <c r="U54" s="67">
        <v>4.2</v>
      </c>
      <c r="V54" s="67">
        <v>-8</v>
      </c>
      <c r="W54" s="67">
        <v>4.5</v>
      </c>
      <c r="X54" s="67">
        <v>-2.7</v>
      </c>
      <c r="Y54" s="69">
        <v>6</v>
      </c>
      <c r="AA54" s="70"/>
      <c r="AB54" s="304"/>
      <c r="AC54" s="304"/>
      <c r="AN54" s="304"/>
      <c r="AO54" s="304"/>
      <c r="AP54" s="304"/>
      <c r="AQ54" s="304"/>
    </row>
    <row r="55" spans="1:43" ht="12.75">
      <c r="A55" s="295">
        <v>1994</v>
      </c>
      <c r="B55" s="68">
        <v>-1.4</v>
      </c>
      <c r="C55" s="72">
        <v>7.9</v>
      </c>
      <c r="D55" s="72">
        <v>-6.5</v>
      </c>
      <c r="E55" s="72">
        <v>5.9</v>
      </c>
      <c r="F55" s="67">
        <v>-5.6</v>
      </c>
      <c r="G55" s="67">
        <v>9.4</v>
      </c>
      <c r="H55" s="67">
        <v>-9</v>
      </c>
      <c r="I55" s="67">
        <v>7.2</v>
      </c>
      <c r="J55" s="67">
        <v>-12</v>
      </c>
      <c r="K55" s="67">
        <v>3.9</v>
      </c>
      <c r="L55" s="67">
        <v>-14.1</v>
      </c>
      <c r="M55" s="67">
        <v>2.5</v>
      </c>
      <c r="N55" s="67">
        <v>-23.5</v>
      </c>
      <c r="O55" s="67">
        <v>2</v>
      </c>
      <c r="P55" s="67">
        <v>-14.8</v>
      </c>
      <c r="Q55" s="67">
        <v>3.6</v>
      </c>
      <c r="R55" s="67">
        <v>-10.4</v>
      </c>
      <c r="S55" s="67">
        <v>4.2</v>
      </c>
      <c r="T55" s="67">
        <v>-13.1</v>
      </c>
      <c r="U55" s="67">
        <v>1.5</v>
      </c>
      <c r="V55" s="67">
        <v>-4</v>
      </c>
      <c r="W55" s="67">
        <v>8.5</v>
      </c>
      <c r="X55" s="67">
        <v>-2.7</v>
      </c>
      <c r="Y55" s="69">
        <v>9.1</v>
      </c>
      <c r="AA55" s="304"/>
      <c r="AB55" s="304"/>
      <c r="AC55" s="304"/>
      <c r="AN55" s="304"/>
      <c r="AO55" s="304"/>
      <c r="AP55" s="304"/>
      <c r="AQ55" s="304"/>
    </row>
    <row r="56" spans="1:43" ht="12.75">
      <c r="A56" s="295">
        <v>1995</v>
      </c>
      <c r="B56" s="68">
        <v>-1.3</v>
      </c>
      <c r="C56" s="67">
        <v>9.4</v>
      </c>
      <c r="D56" s="67">
        <v>-1.5</v>
      </c>
      <c r="E56" s="67">
        <v>10.3</v>
      </c>
      <c r="F56" s="67">
        <v>-5.2</v>
      </c>
      <c r="G56" s="67">
        <v>8</v>
      </c>
      <c r="H56" s="67">
        <v>-11.9</v>
      </c>
      <c r="I56" s="67">
        <v>6.9</v>
      </c>
      <c r="J56" s="67">
        <v>-11.7</v>
      </c>
      <c r="K56" s="67">
        <v>4.4</v>
      </c>
      <c r="L56" s="67">
        <v>-17.2</v>
      </c>
      <c r="M56" s="67">
        <v>4.9</v>
      </c>
      <c r="N56" s="67">
        <v>-27.7</v>
      </c>
      <c r="O56" s="67">
        <v>0.3</v>
      </c>
      <c r="P56" s="67">
        <v>-24.2</v>
      </c>
      <c r="Q56" s="67">
        <v>1.6</v>
      </c>
      <c r="R56" s="67">
        <v>-19.6</v>
      </c>
      <c r="S56" s="67">
        <v>3.9</v>
      </c>
      <c r="T56" s="67">
        <v>-7.7</v>
      </c>
      <c r="U56" s="67">
        <v>5.7</v>
      </c>
      <c r="V56" s="67">
        <v>-10.8</v>
      </c>
      <c r="W56" s="67">
        <v>8.2</v>
      </c>
      <c r="X56" s="67">
        <v>-2.9</v>
      </c>
      <c r="Y56" s="69">
        <v>9.3</v>
      </c>
      <c r="AA56" s="71"/>
      <c r="AB56" s="304"/>
      <c r="AC56" s="304"/>
      <c r="AN56" s="304"/>
      <c r="AO56" s="304"/>
      <c r="AP56" s="304"/>
      <c r="AQ56" s="304"/>
    </row>
    <row r="57" spans="1:43" ht="12.75">
      <c r="A57" s="295">
        <v>1996</v>
      </c>
      <c r="B57" s="68">
        <v>-5.2</v>
      </c>
      <c r="C57" s="67">
        <v>8.6</v>
      </c>
      <c r="D57" s="67">
        <v>-3.7</v>
      </c>
      <c r="E57" s="67">
        <v>10.7</v>
      </c>
      <c r="F57" s="67">
        <v>-7.4</v>
      </c>
      <c r="G57" s="67">
        <v>7.3</v>
      </c>
      <c r="H57" s="67">
        <v>-9.7</v>
      </c>
      <c r="I57" s="67">
        <v>8.8</v>
      </c>
      <c r="J57" s="67">
        <v>-11.1</v>
      </c>
      <c r="K57" s="67">
        <v>4.5</v>
      </c>
      <c r="L57" s="67">
        <v>-15.6</v>
      </c>
      <c r="M57" s="67">
        <v>3.7</v>
      </c>
      <c r="N57" s="67">
        <v>-15.5</v>
      </c>
      <c r="O57" s="67">
        <v>4.4</v>
      </c>
      <c r="P57" s="67">
        <v>-12</v>
      </c>
      <c r="Q57" s="67">
        <v>7.8</v>
      </c>
      <c r="R57" s="67">
        <v>-13.7</v>
      </c>
      <c r="S57" s="67">
        <v>6.2</v>
      </c>
      <c r="T57" s="67">
        <v>-9.4</v>
      </c>
      <c r="U57" s="67">
        <v>7.1</v>
      </c>
      <c r="V57" s="67">
        <v>-6.3</v>
      </c>
      <c r="W57" s="67">
        <v>5.7</v>
      </c>
      <c r="X57" s="67">
        <v>-2.8</v>
      </c>
      <c r="Y57" s="69">
        <v>10.3</v>
      </c>
      <c r="AA57" s="71"/>
      <c r="AB57" s="304"/>
      <c r="AC57" s="304"/>
      <c r="AN57" s="304"/>
      <c r="AO57" s="304"/>
      <c r="AP57" s="304"/>
      <c r="AQ57" s="304"/>
    </row>
    <row r="58" spans="1:43" ht="12.75">
      <c r="A58" s="295">
        <v>1997</v>
      </c>
      <c r="B58" s="68">
        <v>-4.9</v>
      </c>
      <c r="C58" s="67">
        <v>10.3</v>
      </c>
      <c r="D58" s="67">
        <v>-4.4</v>
      </c>
      <c r="E58" s="67">
        <v>8</v>
      </c>
      <c r="F58" s="67">
        <v>-7.6</v>
      </c>
      <c r="G58" s="67">
        <v>11.2</v>
      </c>
      <c r="H58" s="67">
        <v>-11.4</v>
      </c>
      <c r="I58" s="67">
        <v>7</v>
      </c>
      <c r="J58" s="67">
        <v>-9.1</v>
      </c>
      <c r="K58" s="67">
        <v>7</v>
      </c>
      <c r="L58" s="67">
        <v>-20.2</v>
      </c>
      <c r="M58" s="67">
        <v>7.3</v>
      </c>
      <c r="N58" s="67">
        <v>-23.1</v>
      </c>
      <c r="O58" s="67">
        <v>6</v>
      </c>
      <c r="P58" s="67">
        <v>-19.6</v>
      </c>
      <c r="Q58" s="67">
        <v>3.2</v>
      </c>
      <c r="R58" s="67">
        <v>-18.2</v>
      </c>
      <c r="S58" s="67">
        <v>3.2</v>
      </c>
      <c r="T58" s="67">
        <v>-14</v>
      </c>
      <c r="U58" s="67">
        <v>5</v>
      </c>
      <c r="V58" s="67">
        <v>-12</v>
      </c>
      <c r="W58" s="67">
        <v>10.6</v>
      </c>
      <c r="X58" s="67">
        <v>-6.4</v>
      </c>
      <c r="Y58" s="69">
        <v>7.9</v>
      </c>
      <c r="AA58" s="71"/>
      <c r="AB58" s="304"/>
      <c r="AC58" s="304"/>
      <c r="AN58" s="304"/>
      <c r="AO58" s="304"/>
      <c r="AP58" s="304"/>
      <c r="AQ58" s="304"/>
    </row>
    <row r="59" spans="1:43" ht="12.75">
      <c r="A59" s="295">
        <v>1998</v>
      </c>
      <c r="B59" s="68">
        <v>-4.1</v>
      </c>
      <c r="C59" s="67">
        <v>12.7</v>
      </c>
      <c r="D59" s="67">
        <v>-3.3</v>
      </c>
      <c r="E59" s="67">
        <v>10</v>
      </c>
      <c r="F59" s="67">
        <v>-3</v>
      </c>
      <c r="G59" s="67">
        <v>9.1</v>
      </c>
      <c r="H59" s="67">
        <v>-8.6</v>
      </c>
      <c r="I59" s="67">
        <v>10.9</v>
      </c>
      <c r="J59" s="67">
        <v>-10.8</v>
      </c>
      <c r="K59" s="67">
        <v>6.1</v>
      </c>
      <c r="L59" s="67">
        <v>-11.1</v>
      </c>
      <c r="M59" s="67">
        <v>9.5</v>
      </c>
      <c r="N59" s="67">
        <v>-25</v>
      </c>
      <c r="O59" s="67">
        <v>4.2</v>
      </c>
      <c r="P59" s="67">
        <v>-18.4</v>
      </c>
      <c r="Q59" s="67">
        <v>4.4</v>
      </c>
      <c r="R59" s="67">
        <v>-21.1</v>
      </c>
      <c r="S59" s="67">
        <v>6.1</v>
      </c>
      <c r="T59" s="67">
        <v>-12.7</v>
      </c>
      <c r="U59" s="67">
        <v>4.4</v>
      </c>
      <c r="V59" s="67">
        <v>-4.6</v>
      </c>
      <c r="W59" s="67">
        <v>14.4</v>
      </c>
      <c r="X59" s="67">
        <v>-2.4</v>
      </c>
      <c r="Y59" s="69">
        <v>5.5</v>
      </c>
      <c r="AA59" s="71"/>
      <c r="AB59" s="304"/>
      <c r="AC59" s="304"/>
      <c r="AD59" s="304"/>
      <c r="AM59" s="304"/>
      <c r="AN59" s="304"/>
      <c r="AO59" s="304"/>
      <c r="AP59" s="304"/>
      <c r="AQ59" s="304"/>
    </row>
    <row r="60" spans="1:43" ht="12.75">
      <c r="A60" s="295">
        <v>1999</v>
      </c>
      <c r="B60" s="68">
        <v>-1.2</v>
      </c>
      <c r="C60" s="67">
        <v>14.9</v>
      </c>
      <c r="D60" s="67">
        <v>-1.5</v>
      </c>
      <c r="E60" s="67">
        <v>9.2</v>
      </c>
      <c r="F60" s="67">
        <v>-4.8</v>
      </c>
      <c r="G60" s="67">
        <v>7.2</v>
      </c>
      <c r="H60" s="67">
        <v>-4.5</v>
      </c>
      <c r="I60" s="67">
        <v>7.1</v>
      </c>
      <c r="J60" s="67">
        <v>-6.9</v>
      </c>
      <c r="K60" s="67">
        <v>6</v>
      </c>
      <c r="L60" s="67">
        <v>-14.3</v>
      </c>
      <c r="M60" s="67">
        <v>3.9</v>
      </c>
      <c r="N60" s="67">
        <v>-15.5</v>
      </c>
      <c r="O60" s="67">
        <v>3.7</v>
      </c>
      <c r="P60" s="67">
        <v>-16.3</v>
      </c>
      <c r="Q60" s="67">
        <v>0.5</v>
      </c>
      <c r="R60" s="67">
        <v>-15.9</v>
      </c>
      <c r="S60" s="67">
        <v>4.1</v>
      </c>
      <c r="T60" s="67">
        <v>-8.7</v>
      </c>
      <c r="U60" s="67">
        <v>4.5</v>
      </c>
      <c r="V60" s="67">
        <v>-6</v>
      </c>
      <c r="W60" s="67">
        <v>5.7</v>
      </c>
      <c r="X60" s="67">
        <v>-2.9</v>
      </c>
      <c r="Y60" s="69">
        <v>9</v>
      </c>
      <c r="AA60" s="203" t="s">
        <v>40</v>
      </c>
      <c r="AB60" s="304"/>
      <c r="AC60" s="304"/>
      <c r="AD60" s="304"/>
      <c r="AI60" s="71"/>
      <c r="AJ60" s="304"/>
      <c r="AK60" s="304"/>
      <c r="AL60" s="304"/>
      <c r="AM60" s="304"/>
      <c r="AN60" s="304"/>
      <c r="AO60" s="304"/>
      <c r="AP60" s="304"/>
      <c r="AQ60" s="304"/>
    </row>
    <row r="61" spans="1:43" ht="12.75">
      <c r="A61" s="295">
        <v>2000</v>
      </c>
      <c r="B61" s="68">
        <v>-3.4</v>
      </c>
      <c r="C61" s="67">
        <v>6.2</v>
      </c>
      <c r="D61" s="67">
        <v>-2.5</v>
      </c>
      <c r="E61" s="67">
        <v>9.6</v>
      </c>
      <c r="F61" s="67">
        <v>-4.1</v>
      </c>
      <c r="G61" s="67">
        <v>11.7</v>
      </c>
      <c r="H61" s="67">
        <v>-9.2</v>
      </c>
      <c r="I61" s="67">
        <v>4.9</v>
      </c>
      <c r="J61" s="67">
        <v>-10.1</v>
      </c>
      <c r="K61" s="67">
        <v>4.9</v>
      </c>
      <c r="L61" s="67">
        <v>-9.5</v>
      </c>
      <c r="M61" s="67">
        <v>3.8</v>
      </c>
      <c r="N61" s="67">
        <v>-11.1</v>
      </c>
      <c r="O61" s="67">
        <v>4.2</v>
      </c>
      <c r="P61" s="67">
        <v>-18.9</v>
      </c>
      <c r="Q61" s="67">
        <v>2.7</v>
      </c>
      <c r="R61" s="67">
        <v>-17.3</v>
      </c>
      <c r="S61" s="67">
        <v>3.3</v>
      </c>
      <c r="T61" s="67">
        <v>-5.7</v>
      </c>
      <c r="U61" s="67">
        <v>4.1</v>
      </c>
      <c r="V61" s="67">
        <v>-6.9</v>
      </c>
      <c r="W61" s="67">
        <v>7.6</v>
      </c>
      <c r="X61" s="67">
        <v>-3.3</v>
      </c>
      <c r="Y61" s="69">
        <v>4.8</v>
      </c>
      <c r="AA61" s="204" t="s">
        <v>37</v>
      </c>
      <c r="AB61" s="304"/>
      <c r="AC61" s="304"/>
      <c r="AD61" s="304"/>
      <c r="AI61" s="71"/>
      <c r="AJ61" s="304"/>
      <c r="AK61" s="304"/>
      <c r="AL61" s="304"/>
      <c r="AM61" s="304"/>
      <c r="AN61" s="304"/>
      <c r="AO61" s="304"/>
      <c r="AP61" s="304"/>
      <c r="AQ61" s="304"/>
    </row>
    <row r="62" spans="1:43" ht="12.75">
      <c r="A62" s="295">
        <v>2001</v>
      </c>
      <c r="B62" s="68">
        <v>-3.5</v>
      </c>
      <c r="C62" s="67">
        <v>6.4</v>
      </c>
      <c r="D62" s="67">
        <v>-5.7</v>
      </c>
      <c r="E62" s="67">
        <v>9.1</v>
      </c>
      <c r="F62" s="67">
        <v>-8</v>
      </c>
      <c r="G62" s="67">
        <v>7.1</v>
      </c>
      <c r="H62" s="67">
        <v>-14.1</v>
      </c>
      <c r="I62" s="67">
        <v>4.9</v>
      </c>
      <c r="J62" s="67">
        <v>-9.9</v>
      </c>
      <c r="K62" s="67">
        <v>6.2</v>
      </c>
      <c r="L62" s="67">
        <v>-14.2</v>
      </c>
      <c r="M62" s="67">
        <v>4.6</v>
      </c>
      <c r="N62" s="67">
        <v>-17.9</v>
      </c>
      <c r="O62" s="67">
        <v>0.9</v>
      </c>
      <c r="P62" s="67">
        <v>-11.5</v>
      </c>
      <c r="Q62" s="67">
        <v>2.5</v>
      </c>
      <c r="R62" s="67">
        <v>-11.4</v>
      </c>
      <c r="S62" s="67">
        <v>6.3</v>
      </c>
      <c r="T62" s="67">
        <v>-6.5</v>
      </c>
      <c r="U62" s="67">
        <v>5.3</v>
      </c>
      <c r="V62" s="67">
        <v>-4.2</v>
      </c>
      <c r="W62" s="67">
        <v>4.9</v>
      </c>
      <c r="X62" s="67">
        <v>-1.8</v>
      </c>
      <c r="Y62" s="69">
        <v>7.2</v>
      </c>
      <c r="AA62" s="307" t="s">
        <v>20</v>
      </c>
      <c r="AB62" s="304"/>
      <c r="AC62" s="304"/>
      <c r="AD62" s="304"/>
      <c r="AI62" s="71"/>
      <c r="AJ62" s="304"/>
      <c r="AK62" s="304"/>
      <c r="AL62" s="304"/>
      <c r="AM62" s="304"/>
      <c r="AN62" s="304"/>
      <c r="AO62" s="304"/>
      <c r="AP62" s="304"/>
      <c r="AQ62" s="304"/>
    </row>
    <row r="63" spans="1:43" ht="12.75">
      <c r="A63" s="295">
        <v>2002</v>
      </c>
      <c r="B63" s="68">
        <v>-0.3</v>
      </c>
      <c r="C63" s="67">
        <v>10.1</v>
      </c>
      <c r="D63" s="67">
        <v>-1.8</v>
      </c>
      <c r="E63" s="67">
        <v>8.5</v>
      </c>
      <c r="F63" s="67">
        <v>-6.4</v>
      </c>
      <c r="G63" s="67">
        <v>6</v>
      </c>
      <c r="H63" s="67">
        <v>-5.6</v>
      </c>
      <c r="I63" s="67">
        <v>7.6</v>
      </c>
      <c r="J63" s="67">
        <v>-17.3</v>
      </c>
      <c r="K63" s="67">
        <v>3.1</v>
      </c>
      <c r="L63" s="67">
        <v>-20.6</v>
      </c>
      <c r="M63" s="67">
        <v>1.7</v>
      </c>
      <c r="N63" s="67">
        <v>-17.8</v>
      </c>
      <c r="O63" s="67">
        <v>2.7</v>
      </c>
      <c r="P63" s="67">
        <v>-13.9</v>
      </c>
      <c r="Q63" s="67">
        <v>2.9</v>
      </c>
      <c r="R63" s="67">
        <v>-10.7</v>
      </c>
      <c r="S63" s="67">
        <v>7.7</v>
      </c>
      <c r="T63" s="67">
        <v>-16.1</v>
      </c>
      <c r="U63" s="67">
        <v>5.5</v>
      </c>
      <c r="V63" s="67">
        <v>-5.4</v>
      </c>
      <c r="W63" s="67">
        <v>5.4</v>
      </c>
      <c r="X63" s="67">
        <v>-5.1</v>
      </c>
      <c r="Y63" s="69">
        <v>9</v>
      </c>
      <c r="AA63" s="342"/>
      <c r="AB63" s="342" t="s">
        <v>51</v>
      </c>
      <c r="AC63" s="304"/>
      <c r="AD63" s="304"/>
      <c r="AI63" s="71"/>
      <c r="AJ63" s="304"/>
      <c r="AK63" s="304"/>
      <c r="AL63" s="304"/>
      <c r="AM63" s="304"/>
      <c r="AN63" s="304"/>
      <c r="AO63" s="304"/>
      <c r="AP63" s="304"/>
      <c r="AQ63" s="304"/>
    </row>
    <row r="64" spans="1:43" ht="12.75">
      <c r="A64" s="295">
        <v>2003</v>
      </c>
      <c r="B64" s="68">
        <v>-1.4</v>
      </c>
      <c r="C64" s="67">
        <v>8.7</v>
      </c>
      <c r="D64" s="67">
        <v>-2.1</v>
      </c>
      <c r="E64" s="67">
        <v>8.3</v>
      </c>
      <c r="F64" s="67">
        <v>-5</v>
      </c>
      <c r="G64" s="67">
        <v>10.3</v>
      </c>
      <c r="H64" s="67">
        <v>-9.4</v>
      </c>
      <c r="I64" s="67">
        <v>8.3</v>
      </c>
      <c r="J64" s="67">
        <v>-11.3</v>
      </c>
      <c r="K64" s="67">
        <v>4.5</v>
      </c>
      <c r="L64" s="67">
        <v>-16.8</v>
      </c>
      <c r="M64" s="67">
        <v>1.3</v>
      </c>
      <c r="N64" s="67">
        <v>-17.6</v>
      </c>
      <c r="O64" s="67">
        <v>5.1</v>
      </c>
      <c r="P64" s="67">
        <v>-15</v>
      </c>
      <c r="Q64" s="67">
        <v>5.6</v>
      </c>
      <c r="R64" s="67">
        <v>-12.5</v>
      </c>
      <c r="S64" s="67">
        <v>4.9</v>
      </c>
      <c r="T64" s="67">
        <v>-8.4</v>
      </c>
      <c r="U64" s="67">
        <v>4.7</v>
      </c>
      <c r="V64" s="67">
        <v>-7.2</v>
      </c>
      <c r="W64" s="67">
        <v>5</v>
      </c>
      <c r="X64" s="67">
        <v>-7.4</v>
      </c>
      <c r="Y64" s="69">
        <v>6.6</v>
      </c>
      <c r="AA64" s="339"/>
      <c r="AB64" s="294"/>
      <c r="AC64" s="304"/>
      <c r="AD64" s="304"/>
      <c r="AI64" s="71"/>
      <c r="AJ64" s="304"/>
      <c r="AK64" s="304"/>
      <c r="AL64" s="304"/>
      <c r="AM64" s="304"/>
      <c r="AN64" s="304"/>
      <c r="AO64" s="304"/>
      <c r="AP64" s="304"/>
      <c r="AQ64" s="304"/>
    </row>
    <row r="65" spans="1:43" ht="12.75">
      <c r="A65" s="295">
        <v>2004</v>
      </c>
      <c r="B65" s="68">
        <v>-2</v>
      </c>
      <c r="C65" s="67">
        <v>12.9</v>
      </c>
      <c r="D65" s="67">
        <v>-1.7</v>
      </c>
      <c r="E65" s="67">
        <v>9.1</v>
      </c>
      <c r="F65" s="67">
        <v>-7.7</v>
      </c>
      <c r="G65" s="67">
        <v>8.1</v>
      </c>
      <c r="H65" s="67">
        <v>-11.9</v>
      </c>
      <c r="I65" s="67">
        <v>6.7</v>
      </c>
      <c r="J65" s="67">
        <v>-10.7</v>
      </c>
      <c r="K65" s="67">
        <v>7.5</v>
      </c>
      <c r="L65" s="67">
        <v>-11.8</v>
      </c>
      <c r="M65" s="67">
        <v>5.7</v>
      </c>
      <c r="N65" s="67">
        <v>-15.9</v>
      </c>
      <c r="O65" s="67">
        <v>3.7</v>
      </c>
      <c r="P65" s="67">
        <v>-14.1</v>
      </c>
      <c r="Q65" s="67">
        <v>1.2</v>
      </c>
      <c r="R65" s="67">
        <v>-15.7</v>
      </c>
      <c r="S65" s="67">
        <v>5.7</v>
      </c>
      <c r="T65" s="67">
        <v>-10.9</v>
      </c>
      <c r="U65" s="67">
        <v>4.9</v>
      </c>
      <c r="V65" s="67">
        <v>-5.5</v>
      </c>
      <c r="W65" s="67">
        <v>7.7</v>
      </c>
      <c r="X65" s="67">
        <v>-2.6</v>
      </c>
      <c r="Y65" s="69">
        <v>9.1</v>
      </c>
      <c r="AA65" s="339"/>
      <c r="AB65" s="304"/>
      <c r="AC65" s="304"/>
      <c r="AD65" s="304"/>
      <c r="AI65" s="71"/>
      <c r="AJ65" s="304"/>
      <c r="AK65" s="304"/>
      <c r="AL65" s="304"/>
      <c r="AM65" s="304"/>
      <c r="AN65" s="304"/>
      <c r="AO65" s="304"/>
      <c r="AP65" s="304"/>
      <c r="AQ65" s="304"/>
    </row>
    <row r="66" spans="1:43" ht="12.75">
      <c r="A66" s="295">
        <v>2005</v>
      </c>
      <c r="B66" s="68">
        <v>-1.9</v>
      </c>
      <c r="C66" s="67">
        <v>10.4</v>
      </c>
      <c r="D66" s="67">
        <v>-1.5</v>
      </c>
      <c r="E66" s="67">
        <v>10.8</v>
      </c>
      <c r="F66" s="67">
        <v>-7.3</v>
      </c>
      <c r="G66" s="67">
        <v>7.5</v>
      </c>
      <c r="H66" s="67">
        <v>-10.1</v>
      </c>
      <c r="I66" s="67">
        <v>6.2</v>
      </c>
      <c r="J66" s="67">
        <v>-9.4</v>
      </c>
      <c r="K66" s="67">
        <v>5.5</v>
      </c>
      <c r="L66" s="67">
        <v>-21</v>
      </c>
      <c r="M66" s="67">
        <v>2.4</v>
      </c>
      <c r="N66" s="67">
        <v>-23.1</v>
      </c>
      <c r="O66" s="67">
        <v>4.4</v>
      </c>
      <c r="P66" s="67">
        <v>-12.8</v>
      </c>
      <c r="Q66" s="67">
        <v>2.9</v>
      </c>
      <c r="R66" s="67">
        <v>-9.3</v>
      </c>
      <c r="S66" s="67">
        <v>4.7</v>
      </c>
      <c r="T66" s="67">
        <v>-7.8</v>
      </c>
      <c r="U66" s="67">
        <v>5.3</v>
      </c>
      <c r="V66" s="67">
        <v>-5.5</v>
      </c>
      <c r="W66" s="67">
        <v>8.1</v>
      </c>
      <c r="X66" s="67">
        <v>-6.7</v>
      </c>
      <c r="Y66" s="69">
        <v>10.4</v>
      </c>
      <c r="AA66" s="339"/>
      <c r="AB66" s="304"/>
      <c r="AC66" s="304"/>
      <c r="AI66" s="71"/>
      <c r="AJ66" s="304"/>
      <c r="AK66" s="304"/>
      <c r="AL66" s="304"/>
      <c r="AM66" s="304"/>
      <c r="AN66" s="304"/>
      <c r="AO66" s="304"/>
      <c r="AP66" s="304"/>
      <c r="AQ66" s="304"/>
    </row>
    <row r="67" spans="1:61" ht="12.75">
      <c r="A67" s="295">
        <v>2006</v>
      </c>
      <c r="B67" s="68">
        <v>-0.3</v>
      </c>
      <c r="C67" s="67">
        <v>10.4</v>
      </c>
      <c r="D67" s="67">
        <v>-1.4</v>
      </c>
      <c r="E67" s="67">
        <v>9.2</v>
      </c>
      <c r="F67" s="67">
        <v>-1.4</v>
      </c>
      <c r="G67" s="67">
        <v>7.6</v>
      </c>
      <c r="H67" s="67">
        <v>-6.6</v>
      </c>
      <c r="I67" s="67">
        <v>6.6</v>
      </c>
      <c r="J67" s="67">
        <v>-11</v>
      </c>
      <c r="K67" s="67">
        <v>5.9</v>
      </c>
      <c r="L67" s="67">
        <v>-15.8</v>
      </c>
      <c r="M67" s="67">
        <v>4.8</v>
      </c>
      <c r="N67" s="67">
        <v>-12.6</v>
      </c>
      <c r="O67" s="67">
        <v>1.7</v>
      </c>
      <c r="P67" s="67">
        <v>-22</v>
      </c>
      <c r="Q67" s="67">
        <v>2.1</v>
      </c>
      <c r="R67" s="67">
        <v>-14.1</v>
      </c>
      <c r="S67" s="67">
        <v>3.1</v>
      </c>
      <c r="T67" s="67">
        <v>-7.7</v>
      </c>
      <c r="U67" s="67">
        <v>10.1</v>
      </c>
      <c r="V67" s="67">
        <v>-4.3</v>
      </c>
      <c r="W67" s="67">
        <v>6.9</v>
      </c>
      <c r="X67" s="67">
        <v>-1.8</v>
      </c>
      <c r="Y67" s="69">
        <v>9.4</v>
      </c>
      <c r="AA67" s="71"/>
      <c r="AB67" s="304"/>
      <c r="AC67" s="304"/>
      <c r="AI67" s="292"/>
      <c r="AJ67" s="292"/>
      <c r="AK67" s="292"/>
      <c r="AL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</row>
    <row r="68" spans="1:43" ht="12.75">
      <c r="A68" s="295">
        <v>2007</v>
      </c>
      <c r="B68" s="154">
        <v>-2.2</v>
      </c>
      <c r="C68" s="140">
        <v>10.9</v>
      </c>
      <c r="D68" s="140">
        <v>-2.9</v>
      </c>
      <c r="E68" s="140">
        <v>8.1</v>
      </c>
      <c r="F68" s="140">
        <v>-7.7</v>
      </c>
      <c r="G68" s="140">
        <v>7</v>
      </c>
      <c r="H68" s="140">
        <v>-13.3</v>
      </c>
      <c r="I68" s="140">
        <v>4.1</v>
      </c>
      <c r="J68" s="140">
        <v>-13.8</v>
      </c>
      <c r="K68" s="140">
        <v>4.8</v>
      </c>
      <c r="L68" s="140">
        <v>-15.7</v>
      </c>
      <c r="M68" s="140">
        <v>1.8</v>
      </c>
      <c r="N68" s="343">
        <v>-24.7</v>
      </c>
      <c r="O68" s="343">
        <v>2.4</v>
      </c>
      <c r="P68" s="343">
        <v>-16.6</v>
      </c>
      <c r="Q68" s="343">
        <v>2.3</v>
      </c>
      <c r="R68" s="343">
        <v>-20.4</v>
      </c>
      <c r="S68" s="343">
        <v>4.9</v>
      </c>
      <c r="T68" s="343">
        <v>-10.5</v>
      </c>
      <c r="U68" s="343">
        <v>4.5</v>
      </c>
      <c r="V68" s="88">
        <v>-10</v>
      </c>
      <c r="W68" s="343">
        <v>4.2</v>
      </c>
      <c r="X68" s="343">
        <v>-2.7</v>
      </c>
      <c r="Y68" s="344">
        <v>7.6</v>
      </c>
      <c r="AA68" s="71"/>
      <c r="AB68" s="304"/>
      <c r="AC68" s="304"/>
      <c r="AI68" s="339"/>
      <c r="AJ68" s="304"/>
      <c r="AK68" s="304"/>
      <c r="AL68" s="304"/>
      <c r="AM68" s="304"/>
      <c r="AN68" s="304"/>
      <c r="AO68" s="304"/>
      <c r="AP68" s="304"/>
      <c r="AQ68" s="304"/>
    </row>
    <row r="69" spans="1:43" ht="12.75">
      <c r="A69" s="291">
        <v>2008</v>
      </c>
      <c r="B69" s="154">
        <v>-2</v>
      </c>
      <c r="C69" s="140">
        <v>8.5</v>
      </c>
      <c r="D69" s="140">
        <v>-2.8</v>
      </c>
      <c r="E69" s="140">
        <v>7.5</v>
      </c>
      <c r="F69" s="140">
        <v>-7.4</v>
      </c>
      <c r="G69" s="140">
        <v>7.5</v>
      </c>
      <c r="H69" s="140">
        <v>-8.9</v>
      </c>
      <c r="I69" s="140">
        <v>5.3</v>
      </c>
      <c r="J69" s="140">
        <v>-11.4</v>
      </c>
      <c r="K69" s="140">
        <v>4.9</v>
      </c>
      <c r="L69" s="140">
        <v>-15.5</v>
      </c>
      <c r="M69" s="140">
        <v>4.4</v>
      </c>
      <c r="N69" s="345">
        <v>-15.4</v>
      </c>
      <c r="O69" s="345">
        <v>3.9</v>
      </c>
      <c r="P69" s="345">
        <v>-13.6</v>
      </c>
      <c r="Q69" s="345">
        <v>0.6</v>
      </c>
      <c r="R69" s="140">
        <v>-13</v>
      </c>
      <c r="S69" s="345">
        <v>5.6</v>
      </c>
      <c r="T69" s="140">
        <v>-10</v>
      </c>
      <c r="U69" s="345">
        <v>5.4</v>
      </c>
      <c r="V69" s="140">
        <v>-5.2</v>
      </c>
      <c r="W69" s="345">
        <v>9.1</v>
      </c>
      <c r="X69" s="345">
        <v>-2.5</v>
      </c>
      <c r="Y69" s="346">
        <v>5.3</v>
      </c>
      <c r="AA69" s="292"/>
      <c r="AB69" s="292"/>
      <c r="AC69" s="292"/>
      <c r="AI69" s="339"/>
      <c r="AJ69" s="304"/>
      <c r="AK69" s="304"/>
      <c r="AL69" s="304"/>
      <c r="AM69" s="304"/>
      <c r="AN69" s="304"/>
      <c r="AO69" s="304"/>
      <c r="AP69" s="304"/>
      <c r="AQ69" s="304"/>
    </row>
    <row r="70" spans="1:43" ht="12.75">
      <c r="A70" s="347">
        <v>2009</v>
      </c>
      <c r="B70" s="154">
        <v>-0.8</v>
      </c>
      <c r="C70" s="140">
        <v>8</v>
      </c>
      <c r="D70" s="140">
        <v>-3</v>
      </c>
      <c r="E70" s="140">
        <v>6.5</v>
      </c>
      <c r="F70" s="140">
        <v>-5.2</v>
      </c>
      <c r="G70" s="140">
        <v>6.6</v>
      </c>
      <c r="H70" s="140">
        <v>-8.8</v>
      </c>
      <c r="I70" s="140">
        <v>3.9</v>
      </c>
      <c r="J70" s="140">
        <v>-10.3</v>
      </c>
      <c r="K70" s="140">
        <v>3.7</v>
      </c>
      <c r="L70" s="140">
        <v>-18</v>
      </c>
      <c r="M70" s="140">
        <v>2.3</v>
      </c>
      <c r="N70" s="345">
        <v>-23.6</v>
      </c>
      <c r="O70" s="345">
        <v>3.1</v>
      </c>
      <c r="P70" s="345">
        <v>-25.6</v>
      </c>
      <c r="Q70" s="345">
        <v>1.7</v>
      </c>
      <c r="R70" s="140">
        <v>-17.6</v>
      </c>
      <c r="S70" s="345">
        <v>3.5</v>
      </c>
      <c r="T70" s="140">
        <v>-9.3</v>
      </c>
      <c r="U70" s="345">
        <v>4.6</v>
      </c>
      <c r="V70" s="140">
        <v>-8.5</v>
      </c>
      <c r="W70" s="345">
        <v>5.3</v>
      </c>
      <c r="X70" s="345">
        <v>-6.7</v>
      </c>
      <c r="Y70" s="346">
        <v>7</v>
      </c>
      <c r="AA70" s="292"/>
      <c r="AB70" s="292"/>
      <c r="AC70" s="292"/>
      <c r="AI70" s="339"/>
      <c r="AJ70" s="304"/>
      <c r="AK70" s="304"/>
      <c r="AL70" s="304"/>
      <c r="AM70" s="304"/>
      <c r="AN70" s="304"/>
      <c r="AO70" s="304"/>
      <c r="AP70" s="304"/>
      <c r="AQ70" s="304"/>
    </row>
    <row r="71" spans="1:43" ht="12.75">
      <c r="A71" s="347">
        <v>2010</v>
      </c>
      <c r="B71" s="154">
        <v>-2.9</v>
      </c>
      <c r="C71" s="140">
        <v>6.6</v>
      </c>
      <c r="D71" s="140">
        <v>-5.8</v>
      </c>
      <c r="E71" s="140">
        <v>6.8</v>
      </c>
      <c r="F71" s="140">
        <v>-8</v>
      </c>
      <c r="G71" s="140">
        <v>9.1</v>
      </c>
      <c r="H71" s="140">
        <v>-14.9</v>
      </c>
      <c r="I71" s="140">
        <v>5.8</v>
      </c>
      <c r="J71" s="140">
        <v>-13.3</v>
      </c>
      <c r="K71" s="140">
        <v>5.8</v>
      </c>
      <c r="L71" s="140">
        <v>-9.1</v>
      </c>
      <c r="M71" s="140">
        <v>5.7</v>
      </c>
      <c r="N71" s="140">
        <v>-16.3</v>
      </c>
      <c r="O71" s="140">
        <v>7.5</v>
      </c>
      <c r="P71" s="140">
        <v>-17</v>
      </c>
      <c r="Q71" s="140">
        <v>2</v>
      </c>
      <c r="R71" s="140">
        <v>-14.1</v>
      </c>
      <c r="S71" s="140">
        <v>3.9</v>
      </c>
      <c r="T71" s="140">
        <v>-4.8</v>
      </c>
      <c r="U71" s="140">
        <v>4.2</v>
      </c>
      <c r="V71" s="140">
        <v>-2.9</v>
      </c>
      <c r="W71" s="140">
        <v>6.3</v>
      </c>
      <c r="X71" s="140">
        <v>-4.3</v>
      </c>
      <c r="Y71" s="162">
        <v>6.6</v>
      </c>
      <c r="AA71" s="292"/>
      <c r="AB71" s="292"/>
      <c r="AC71" s="292"/>
      <c r="AI71" s="339"/>
      <c r="AJ71" s="304"/>
      <c r="AK71" s="304"/>
      <c r="AL71" s="304"/>
      <c r="AM71" s="304"/>
      <c r="AN71" s="304"/>
      <c r="AO71" s="304"/>
      <c r="AP71" s="304"/>
      <c r="AQ71" s="304"/>
    </row>
    <row r="72" spans="1:43" ht="13.5" thickBot="1">
      <c r="A72" s="338">
        <v>2011</v>
      </c>
      <c r="B72" s="75">
        <v>-2.4</v>
      </c>
      <c r="C72" s="76">
        <v>8.9</v>
      </c>
      <c r="D72" s="76">
        <v>-0.7</v>
      </c>
      <c r="E72" s="76">
        <v>6.6</v>
      </c>
      <c r="F72" s="409">
        <v>-6.2</v>
      </c>
      <c r="G72" s="409">
        <v>7.2</v>
      </c>
      <c r="H72" s="409">
        <v>-15.4</v>
      </c>
      <c r="I72" s="409">
        <v>4.5</v>
      </c>
      <c r="J72" s="409">
        <v>-13.2</v>
      </c>
      <c r="K72" s="409">
        <v>6.9</v>
      </c>
      <c r="L72" s="409">
        <v>-18.8</v>
      </c>
      <c r="M72" s="409">
        <v>2</v>
      </c>
      <c r="N72" s="409">
        <v>-21.1</v>
      </c>
      <c r="O72" s="409">
        <v>4.5</v>
      </c>
      <c r="P72" s="409">
        <v>-22.7</v>
      </c>
      <c r="Q72" s="409">
        <v>4.2</v>
      </c>
      <c r="R72" s="409">
        <v>-18.3</v>
      </c>
      <c r="S72" s="409">
        <v>3.6</v>
      </c>
      <c r="T72" s="409">
        <v>-10.9</v>
      </c>
      <c r="U72" s="409">
        <v>5.4</v>
      </c>
      <c r="V72" s="409">
        <v>-6.9</v>
      </c>
      <c r="W72" s="409">
        <v>7.4</v>
      </c>
      <c r="X72" s="409">
        <v>-11.3</v>
      </c>
      <c r="Y72" s="408">
        <v>9.1</v>
      </c>
      <c r="AA72" s="292"/>
      <c r="AB72" s="292"/>
      <c r="AC72" s="292"/>
      <c r="AI72" s="339"/>
      <c r="AJ72" s="304"/>
      <c r="AK72" s="304"/>
      <c r="AL72" s="304"/>
      <c r="AM72" s="304"/>
      <c r="AN72" s="304"/>
      <c r="AO72" s="304"/>
      <c r="AP72" s="304"/>
      <c r="AQ72" s="304"/>
    </row>
    <row r="73" spans="2:43" ht="13.5" thickBot="1">
      <c r="B73" s="287" t="s">
        <v>22</v>
      </c>
      <c r="C73" s="288" t="s">
        <v>23</v>
      </c>
      <c r="D73" s="288" t="s">
        <v>22</v>
      </c>
      <c r="E73" s="288" t="s">
        <v>23</v>
      </c>
      <c r="F73" s="288" t="s">
        <v>22</v>
      </c>
      <c r="G73" s="288" t="s">
        <v>23</v>
      </c>
      <c r="H73" s="288" t="s">
        <v>22</v>
      </c>
      <c r="I73" s="288" t="s">
        <v>23</v>
      </c>
      <c r="J73" s="288" t="s">
        <v>22</v>
      </c>
      <c r="K73" s="288" t="s">
        <v>23</v>
      </c>
      <c r="L73" s="288" t="s">
        <v>22</v>
      </c>
      <c r="M73" s="288" t="s">
        <v>23</v>
      </c>
      <c r="N73" s="288" t="s">
        <v>22</v>
      </c>
      <c r="O73" s="288" t="s">
        <v>23</v>
      </c>
      <c r="P73" s="288" t="s">
        <v>22</v>
      </c>
      <c r="Q73" s="288" t="s">
        <v>23</v>
      </c>
      <c r="R73" s="288" t="s">
        <v>22</v>
      </c>
      <c r="S73" s="288" t="s">
        <v>23</v>
      </c>
      <c r="T73" s="288" t="s">
        <v>22</v>
      </c>
      <c r="U73" s="288" t="s">
        <v>23</v>
      </c>
      <c r="V73" s="288" t="s">
        <v>22</v>
      </c>
      <c r="W73" s="288" t="s">
        <v>23</v>
      </c>
      <c r="X73" s="288" t="s">
        <v>22</v>
      </c>
      <c r="Y73" s="289" t="s">
        <v>23</v>
      </c>
      <c r="AA73" s="292"/>
      <c r="AB73" s="292"/>
      <c r="AC73" s="292"/>
      <c r="AI73" s="339"/>
      <c r="AJ73" s="304"/>
      <c r="AK73" s="304"/>
      <c r="AL73" s="304"/>
      <c r="AM73" s="304"/>
      <c r="AN73" s="304"/>
      <c r="AO73" s="304"/>
      <c r="AP73" s="304"/>
      <c r="AQ73" s="304"/>
    </row>
    <row r="74" spans="1:43" ht="15" thickBot="1">
      <c r="A74" s="8" t="s">
        <v>0</v>
      </c>
      <c r="B74" s="94" t="s">
        <v>1</v>
      </c>
      <c r="C74" s="9" t="s">
        <v>1</v>
      </c>
      <c r="D74" s="9" t="s">
        <v>2</v>
      </c>
      <c r="E74" s="9" t="s">
        <v>2</v>
      </c>
      <c r="F74" s="9" t="s">
        <v>3</v>
      </c>
      <c r="G74" s="9" t="s">
        <v>3</v>
      </c>
      <c r="H74" s="9" t="s">
        <v>4</v>
      </c>
      <c r="I74" s="9" t="s">
        <v>4</v>
      </c>
      <c r="J74" s="9" t="s">
        <v>5</v>
      </c>
      <c r="K74" s="9" t="s">
        <v>5</v>
      </c>
      <c r="L74" s="9" t="s">
        <v>6</v>
      </c>
      <c r="M74" s="9" t="s">
        <v>6</v>
      </c>
      <c r="N74" s="9" t="s">
        <v>7</v>
      </c>
      <c r="O74" s="9" t="s">
        <v>7</v>
      </c>
      <c r="P74" s="95" t="s">
        <v>8</v>
      </c>
      <c r="Q74" s="95" t="s">
        <v>8</v>
      </c>
      <c r="R74" s="95" t="s">
        <v>9</v>
      </c>
      <c r="S74" s="95" t="s">
        <v>9</v>
      </c>
      <c r="T74" s="95" t="s">
        <v>10</v>
      </c>
      <c r="U74" s="95" t="s">
        <v>10</v>
      </c>
      <c r="V74" s="95" t="s">
        <v>11</v>
      </c>
      <c r="W74" s="95" t="s">
        <v>11</v>
      </c>
      <c r="X74" s="95" t="s">
        <v>12</v>
      </c>
      <c r="Y74" s="96" t="s">
        <v>12</v>
      </c>
      <c r="AA74" s="292"/>
      <c r="AB74" s="292"/>
      <c r="AC74" s="292"/>
      <c r="AI74" s="339"/>
      <c r="AJ74" s="304"/>
      <c r="AK74" s="304"/>
      <c r="AL74" s="304"/>
      <c r="AM74" s="304"/>
      <c r="AN74" s="304"/>
      <c r="AO74" s="304"/>
      <c r="AP74" s="304"/>
      <c r="AQ74" s="304"/>
    </row>
    <row r="75" spans="2:43" ht="12.75">
      <c r="B75" s="348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  <c r="U75" s="348"/>
      <c r="V75" s="348"/>
      <c r="W75" s="348"/>
      <c r="X75" s="348"/>
      <c r="Y75" s="348"/>
      <c r="AA75" s="339"/>
      <c r="AB75" s="304"/>
      <c r="AC75" s="304"/>
      <c r="AI75" s="339"/>
      <c r="AJ75" s="304"/>
      <c r="AK75" s="304"/>
      <c r="AL75" s="304"/>
      <c r="AM75" s="304"/>
      <c r="AN75" s="304"/>
      <c r="AO75" s="304"/>
      <c r="AP75" s="304"/>
      <c r="AQ75" s="304"/>
    </row>
    <row r="76" spans="27:43" ht="12.75">
      <c r="AA76" s="339"/>
      <c r="AB76" s="304"/>
      <c r="AC76" s="304"/>
      <c r="AI76" s="349"/>
      <c r="AJ76" s="304"/>
      <c r="AK76" s="304"/>
      <c r="AL76" s="304"/>
      <c r="AM76" s="304"/>
      <c r="AN76" s="304"/>
      <c r="AO76" s="304"/>
      <c r="AP76" s="304"/>
      <c r="AQ76" s="304"/>
    </row>
    <row r="77" spans="2:61" ht="15.75" thickBot="1">
      <c r="B77" s="285"/>
      <c r="C77" s="285"/>
      <c r="D77" s="285" t="s">
        <v>28</v>
      </c>
      <c r="E77" s="285"/>
      <c r="F77" s="285"/>
      <c r="G77" s="285"/>
      <c r="H77" s="285"/>
      <c r="AA77" s="339"/>
      <c r="AB77" s="304"/>
      <c r="AC77" s="304"/>
      <c r="AI77" s="350"/>
      <c r="AJ77" s="290"/>
      <c r="AK77" s="290"/>
      <c r="AL77" s="290"/>
      <c r="AM77" s="290"/>
      <c r="AN77" s="290"/>
      <c r="AO77" s="290"/>
      <c r="AP77" s="290"/>
      <c r="AQ77" s="290"/>
      <c r="AR77" s="290"/>
      <c r="AS77" s="290"/>
      <c r="AT77" s="290"/>
      <c r="AU77" s="290"/>
      <c r="AV77" s="290"/>
      <c r="AW77" s="290"/>
      <c r="AX77" s="290"/>
      <c r="AY77" s="290"/>
      <c r="AZ77" s="290"/>
      <c r="BA77" s="290"/>
      <c r="BB77" s="290"/>
      <c r="BC77" s="290"/>
      <c r="BD77" s="290"/>
      <c r="BE77" s="290"/>
      <c r="BF77" s="290"/>
      <c r="BG77" s="290"/>
      <c r="BH77" s="290"/>
      <c r="BI77" s="290"/>
    </row>
    <row r="78" spans="2:61" ht="13.5" thickBot="1">
      <c r="B78" s="287" t="s">
        <v>24</v>
      </c>
      <c r="C78" s="288" t="s">
        <v>25</v>
      </c>
      <c r="D78" s="288" t="s">
        <v>24</v>
      </c>
      <c r="E78" s="288" t="s">
        <v>25</v>
      </c>
      <c r="F78" s="288" t="s">
        <v>24</v>
      </c>
      <c r="G78" s="288" t="s">
        <v>25</v>
      </c>
      <c r="H78" s="288" t="s">
        <v>24</v>
      </c>
      <c r="I78" s="288" t="s">
        <v>25</v>
      </c>
      <c r="J78" s="288" t="s">
        <v>24</v>
      </c>
      <c r="K78" s="288" t="s">
        <v>25</v>
      </c>
      <c r="L78" s="288" t="s">
        <v>24</v>
      </c>
      <c r="M78" s="288" t="s">
        <v>25</v>
      </c>
      <c r="N78" s="288" t="s">
        <v>24</v>
      </c>
      <c r="O78" s="288" t="s">
        <v>25</v>
      </c>
      <c r="P78" s="288" t="s">
        <v>24</v>
      </c>
      <c r="Q78" s="288" t="s">
        <v>25</v>
      </c>
      <c r="R78" s="288" t="s">
        <v>24</v>
      </c>
      <c r="S78" s="288" t="s">
        <v>25</v>
      </c>
      <c r="T78" s="288" t="s">
        <v>24</v>
      </c>
      <c r="U78" s="288" t="s">
        <v>25</v>
      </c>
      <c r="V78" s="288" t="s">
        <v>24</v>
      </c>
      <c r="W78" s="288" t="s">
        <v>25</v>
      </c>
      <c r="X78" s="288" t="s">
        <v>24</v>
      </c>
      <c r="Y78" s="289" t="s">
        <v>25</v>
      </c>
      <c r="AA78" s="339"/>
      <c r="AB78" s="304"/>
      <c r="AC78" s="304"/>
      <c r="AI78" s="351"/>
      <c r="AJ78" s="304"/>
      <c r="AK78" s="304"/>
      <c r="AL78" s="304"/>
      <c r="AM78" s="304"/>
      <c r="AN78" s="304"/>
      <c r="AO78" s="304"/>
      <c r="AP78" s="304"/>
      <c r="AQ78" s="304"/>
      <c r="AR78" s="304"/>
      <c r="AS78" s="304"/>
      <c r="AT78" s="304"/>
      <c r="AU78" s="304"/>
      <c r="AV78" s="304"/>
      <c r="AW78" s="304"/>
      <c r="AX78" s="304"/>
      <c r="AY78" s="304"/>
      <c r="AZ78" s="304"/>
      <c r="BA78" s="304"/>
      <c r="BB78" s="304"/>
      <c r="BC78" s="304"/>
      <c r="BD78" s="304"/>
      <c r="BE78" s="304"/>
      <c r="BF78" s="304"/>
      <c r="BG78" s="304"/>
      <c r="BH78" s="304"/>
      <c r="BI78" s="304"/>
    </row>
    <row r="79" spans="1:61" ht="15" thickBot="1">
      <c r="A79" s="8" t="s">
        <v>0</v>
      </c>
      <c r="B79" s="94" t="s">
        <v>1</v>
      </c>
      <c r="C79" s="9" t="s">
        <v>1</v>
      </c>
      <c r="D79" s="9" t="s">
        <v>2</v>
      </c>
      <c r="E79" s="9" t="s">
        <v>2</v>
      </c>
      <c r="F79" s="9" t="s">
        <v>3</v>
      </c>
      <c r="G79" s="9" t="s">
        <v>3</v>
      </c>
      <c r="H79" s="9" t="s">
        <v>4</v>
      </c>
      <c r="I79" s="9" t="s">
        <v>4</v>
      </c>
      <c r="J79" s="9" t="s">
        <v>5</v>
      </c>
      <c r="K79" s="9" t="s">
        <v>5</v>
      </c>
      <c r="L79" s="9" t="s">
        <v>6</v>
      </c>
      <c r="M79" s="9" t="s">
        <v>6</v>
      </c>
      <c r="N79" s="9" t="s">
        <v>7</v>
      </c>
      <c r="O79" s="9" t="s">
        <v>7</v>
      </c>
      <c r="P79" s="95" t="s">
        <v>8</v>
      </c>
      <c r="Q79" s="95" t="s">
        <v>8</v>
      </c>
      <c r="R79" s="95" t="s">
        <v>9</v>
      </c>
      <c r="S79" s="95" t="s">
        <v>9</v>
      </c>
      <c r="T79" s="95" t="s">
        <v>10</v>
      </c>
      <c r="U79" s="95" t="s">
        <v>10</v>
      </c>
      <c r="V79" s="95" t="s">
        <v>11</v>
      </c>
      <c r="W79" s="95" t="s">
        <v>11</v>
      </c>
      <c r="X79" s="95" t="s">
        <v>12</v>
      </c>
      <c r="Y79" s="96" t="s">
        <v>12</v>
      </c>
      <c r="AA79" s="292"/>
      <c r="AB79" s="304"/>
      <c r="AC79" s="304"/>
      <c r="AI79" s="351"/>
      <c r="AJ79" s="290"/>
      <c r="AK79" s="290"/>
      <c r="AL79" s="290"/>
      <c r="AM79" s="290"/>
      <c r="AN79" s="290"/>
      <c r="AO79" s="290"/>
      <c r="AP79" s="290"/>
      <c r="AQ79" s="290"/>
      <c r="AR79" s="290"/>
      <c r="AS79" s="290"/>
      <c r="AT79" s="290"/>
      <c r="AU79" s="290"/>
      <c r="AV79" s="290"/>
      <c r="AW79" s="290"/>
      <c r="AX79" s="290"/>
      <c r="AY79" s="290"/>
      <c r="AZ79" s="290"/>
      <c r="BA79" s="290"/>
      <c r="BB79" s="290"/>
      <c r="BC79" s="290"/>
      <c r="BD79" s="290"/>
      <c r="BE79" s="290"/>
      <c r="BF79" s="290"/>
      <c r="BG79" s="290"/>
      <c r="BH79" s="290"/>
      <c r="BI79" s="290"/>
    </row>
    <row r="80" spans="1:25" s="290" customFormat="1" ht="13.5" thickBot="1">
      <c r="A80" s="295">
        <v>1948</v>
      </c>
      <c r="B80" s="97"/>
      <c r="C80" s="98"/>
      <c r="D80" s="98"/>
      <c r="E80" s="99"/>
      <c r="F80" s="100">
        <v>974.5</v>
      </c>
      <c r="G80" s="100">
        <v>1010.3</v>
      </c>
      <c r="H80" s="100">
        <v>958.6</v>
      </c>
      <c r="I80" s="100">
        <v>1020.9</v>
      </c>
      <c r="J80" s="100">
        <v>966.3</v>
      </c>
      <c r="K80" s="100">
        <v>1016</v>
      </c>
      <c r="L80" s="100">
        <v>953.6</v>
      </c>
      <c r="M80" s="100">
        <v>1001.7</v>
      </c>
      <c r="N80" s="100">
        <v>955.1</v>
      </c>
      <c r="O80" s="100">
        <v>1018.5</v>
      </c>
      <c r="P80" s="100">
        <v>967.5</v>
      </c>
      <c r="Q80" s="100">
        <v>1030.3</v>
      </c>
      <c r="R80" s="100">
        <v>960</v>
      </c>
      <c r="S80" s="100">
        <v>1019.6</v>
      </c>
      <c r="T80" s="100">
        <v>959</v>
      </c>
      <c r="U80" s="100">
        <v>1010.2</v>
      </c>
      <c r="V80" s="100">
        <v>966.1</v>
      </c>
      <c r="W80" s="100">
        <v>1006.9</v>
      </c>
      <c r="X80" s="100">
        <v>963.7</v>
      </c>
      <c r="Y80" s="113">
        <v>1009.4</v>
      </c>
    </row>
    <row r="81" spans="1:29" ht="12.75">
      <c r="A81" s="293">
        <v>1949</v>
      </c>
      <c r="B81" s="102">
        <v>967.2</v>
      </c>
      <c r="C81" s="103">
        <v>1001.4</v>
      </c>
      <c r="D81" s="103">
        <v>968.6</v>
      </c>
      <c r="E81" s="103">
        <v>1004.7</v>
      </c>
      <c r="F81" s="104">
        <v>972.6</v>
      </c>
      <c r="G81" s="104">
        <v>1007.5</v>
      </c>
      <c r="H81" s="104">
        <v>971.8</v>
      </c>
      <c r="I81" s="104">
        <v>1008.9</v>
      </c>
      <c r="J81" s="104">
        <v>978.1</v>
      </c>
      <c r="K81" s="104">
        <v>1024.5</v>
      </c>
      <c r="L81" s="104">
        <v>967.8</v>
      </c>
      <c r="M81" s="104">
        <v>1023.1</v>
      </c>
      <c r="N81" s="104">
        <v>971</v>
      </c>
      <c r="O81" s="104">
        <v>1019.6</v>
      </c>
      <c r="P81" s="104">
        <v>962.7</v>
      </c>
      <c r="Q81" s="104">
        <v>1013.9</v>
      </c>
      <c r="R81" s="104">
        <v>954.9</v>
      </c>
      <c r="S81" s="104">
        <v>1010.8</v>
      </c>
      <c r="T81" s="104">
        <v>969.5</v>
      </c>
      <c r="U81" s="104">
        <v>1019</v>
      </c>
      <c r="V81" s="104">
        <v>946.1</v>
      </c>
      <c r="W81" s="104">
        <v>993.2</v>
      </c>
      <c r="X81" s="104">
        <v>977.1</v>
      </c>
      <c r="Y81" s="105">
        <v>1012.7</v>
      </c>
      <c r="AA81" s="304"/>
      <c r="AB81" s="304"/>
      <c r="AC81" s="304"/>
    </row>
    <row r="82" spans="1:25" s="290" customFormat="1" ht="12.75">
      <c r="A82" s="295">
        <v>1950</v>
      </c>
      <c r="B82" s="107">
        <v>981.1</v>
      </c>
      <c r="C82" s="108">
        <v>1007.6</v>
      </c>
      <c r="D82" s="108">
        <v>967.3</v>
      </c>
      <c r="E82" s="108">
        <v>1005.4</v>
      </c>
      <c r="F82" s="108">
        <v>962.9</v>
      </c>
      <c r="G82" s="108">
        <v>1015.4</v>
      </c>
      <c r="H82" s="108">
        <v>955.8</v>
      </c>
      <c r="I82" s="108">
        <v>1012.3</v>
      </c>
      <c r="J82" s="108">
        <v>987.8</v>
      </c>
      <c r="K82" s="108">
        <v>1019.7</v>
      </c>
      <c r="L82" s="108">
        <v>966</v>
      </c>
      <c r="M82" s="108">
        <v>1021.4</v>
      </c>
      <c r="N82" s="108">
        <v>967</v>
      </c>
      <c r="O82" s="108">
        <v>1017.9</v>
      </c>
      <c r="P82" s="108">
        <v>965.8</v>
      </c>
      <c r="Q82" s="108">
        <v>1012.2</v>
      </c>
      <c r="R82" s="108">
        <v>971.5</v>
      </c>
      <c r="S82" s="108">
        <v>1018.4</v>
      </c>
      <c r="T82" s="108">
        <v>974.9</v>
      </c>
      <c r="U82" s="108">
        <v>1024</v>
      </c>
      <c r="V82" s="108">
        <v>960.2</v>
      </c>
      <c r="W82" s="108">
        <v>1010.1</v>
      </c>
      <c r="X82" s="108">
        <v>971.7</v>
      </c>
      <c r="Y82" s="101">
        <v>1005.8</v>
      </c>
    </row>
    <row r="83" spans="1:29" ht="12.75">
      <c r="A83" s="293">
        <v>1951</v>
      </c>
      <c r="B83" s="298">
        <v>961.7</v>
      </c>
      <c r="C83" s="299">
        <v>1008.4</v>
      </c>
      <c r="D83" s="299">
        <v>971.1</v>
      </c>
      <c r="E83" s="299">
        <v>999.2</v>
      </c>
      <c r="F83" s="299">
        <v>976.9</v>
      </c>
      <c r="G83" s="299">
        <v>1012.6</v>
      </c>
      <c r="H83" s="299">
        <v>971.7</v>
      </c>
      <c r="I83" s="299">
        <v>1011.4</v>
      </c>
      <c r="J83" s="299">
        <v>967.1</v>
      </c>
      <c r="K83" s="299">
        <v>1029.8</v>
      </c>
      <c r="L83" s="299">
        <v>968.5</v>
      </c>
      <c r="M83" s="299">
        <v>1009.5</v>
      </c>
      <c r="N83" s="299">
        <v>955.3</v>
      </c>
      <c r="O83" s="299">
        <v>1013.3</v>
      </c>
      <c r="P83" s="299">
        <v>956.5</v>
      </c>
      <c r="Q83" s="299">
        <v>1017.1</v>
      </c>
      <c r="R83" s="299">
        <v>960.1</v>
      </c>
      <c r="S83" s="299">
        <v>1018.9</v>
      </c>
      <c r="T83" s="299">
        <v>969.8</v>
      </c>
      <c r="U83" s="299">
        <v>1020.1</v>
      </c>
      <c r="V83" s="299">
        <v>981.1</v>
      </c>
      <c r="W83" s="299">
        <v>1018.9</v>
      </c>
      <c r="X83" s="299">
        <v>975.9</v>
      </c>
      <c r="Y83" s="300">
        <v>1009.2</v>
      </c>
      <c r="AA83" s="290"/>
      <c r="AB83" s="290"/>
      <c r="AC83" s="290"/>
    </row>
    <row r="84" spans="1:29" s="290" customFormat="1" ht="12.75">
      <c r="A84" s="295">
        <v>1952</v>
      </c>
      <c r="B84" s="302">
        <v>964.9</v>
      </c>
      <c r="C84" s="296">
        <v>1000.4</v>
      </c>
      <c r="D84" s="296">
        <v>964.5</v>
      </c>
      <c r="E84" s="296">
        <v>1005.2</v>
      </c>
      <c r="F84" s="296">
        <v>965.5</v>
      </c>
      <c r="G84" s="296">
        <v>1015.3</v>
      </c>
      <c r="H84" s="296">
        <v>972</v>
      </c>
      <c r="I84" s="296">
        <v>1016.9</v>
      </c>
      <c r="J84" s="296">
        <v>969.4</v>
      </c>
      <c r="K84" s="296">
        <v>1009.5</v>
      </c>
      <c r="L84" s="296">
        <v>973.1</v>
      </c>
      <c r="M84" s="296">
        <v>1034.2</v>
      </c>
      <c r="N84" s="296">
        <v>962.5</v>
      </c>
      <c r="O84" s="296">
        <v>1023.1</v>
      </c>
      <c r="P84" s="296">
        <v>952.2</v>
      </c>
      <c r="Q84" s="296">
        <v>1017.7</v>
      </c>
      <c r="R84" s="296">
        <v>960.9</v>
      </c>
      <c r="S84" s="296">
        <v>1011.9</v>
      </c>
      <c r="T84" s="296">
        <v>967.1</v>
      </c>
      <c r="U84" s="296">
        <v>1012.7</v>
      </c>
      <c r="V84" s="296">
        <v>959.4</v>
      </c>
      <c r="W84" s="296">
        <v>1008.4</v>
      </c>
      <c r="X84" s="296">
        <v>963.9</v>
      </c>
      <c r="Y84" s="297">
        <v>1001.7</v>
      </c>
      <c r="AA84" s="292"/>
      <c r="AB84" s="283"/>
      <c r="AC84" s="304"/>
    </row>
    <row r="85" spans="1:43" ht="12.75">
      <c r="A85" s="293">
        <v>1953</v>
      </c>
      <c r="B85" s="298">
        <v>972.6</v>
      </c>
      <c r="C85" s="299">
        <v>1005.1</v>
      </c>
      <c r="D85" s="299">
        <v>963.4</v>
      </c>
      <c r="E85" s="299">
        <v>1000</v>
      </c>
      <c r="F85" s="299">
        <v>959.4</v>
      </c>
      <c r="G85" s="299">
        <v>1008.8</v>
      </c>
      <c r="H85" s="299">
        <v>960.1</v>
      </c>
      <c r="I85" s="299">
        <v>1020.5</v>
      </c>
      <c r="J85" s="299">
        <v>965.2</v>
      </c>
      <c r="K85" s="299">
        <v>1018.1</v>
      </c>
      <c r="L85" s="299">
        <v>938.8</v>
      </c>
      <c r="M85" s="299">
        <v>1009.6</v>
      </c>
      <c r="N85" s="299">
        <v>960</v>
      </c>
      <c r="O85" s="299">
        <v>1012.6</v>
      </c>
      <c r="P85" s="299">
        <v>963.9</v>
      </c>
      <c r="Q85" s="299">
        <v>1020.8</v>
      </c>
      <c r="R85" s="299">
        <v>980.2</v>
      </c>
      <c r="S85" s="299">
        <v>1016.5</v>
      </c>
      <c r="T85" s="299">
        <v>964.8</v>
      </c>
      <c r="U85" s="299">
        <v>1010</v>
      </c>
      <c r="V85" s="299">
        <v>969.5</v>
      </c>
      <c r="W85" s="299">
        <v>1008</v>
      </c>
      <c r="X85" s="299">
        <v>974.2</v>
      </c>
      <c r="Y85" s="300">
        <v>1015</v>
      </c>
      <c r="AA85" s="301" t="s">
        <v>41</v>
      </c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290"/>
      <c r="AM85" s="304"/>
      <c r="AN85" s="304"/>
      <c r="AO85" s="304"/>
      <c r="AP85" s="304"/>
      <c r="AQ85" s="304"/>
    </row>
    <row r="86" spans="1:38" s="290" customFormat="1" ht="12.75">
      <c r="A86" s="295">
        <v>1954</v>
      </c>
      <c r="B86" s="302">
        <v>969.6</v>
      </c>
      <c r="C86" s="296">
        <v>1001.5</v>
      </c>
      <c r="D86" s="296">
        <v>966.1</v>
      </c>
      <c r="E86" s="296">
        <v>998.6</v>
      </c>
      <c r="F86" s="296">
        <v>966.3</v>
      </c>
      <c r="G86" s="296">
        <v>1010.5</v>
      </c>
      <c r="H86" s="296">
        <v>964.6</v>
      </c>
      <c r="I86" s="296">
        <v>1009.3</v>
      </c>
      <c r="J86" s="296">
        <v>958.1</v>
      </c>
      <c r="K86" s="296">
        <v>1018.1</v>
      </c>
      <c r="L86" s="296">
        <v>956.7</v>
      </c>
      <c r="M86" s="296">
        <v>1023.9</v>
      </c>
      <c r="N86" s="296">
        <v>959.3</v>
      </c>
      <c r="O86" s="296">
        <v>1013</v>
      </c>
      <c r="P86" s="296">
        <v>965.2</v>
      </c>
      <c r="Q86" s="296">
        <v>1017.1</v>
      </c>
      <c r="R86" s="296">
        <v>951.5</v>
      </c>
      <c r="S86" s="296">
        <v>1023.5</v>
      </c>
      <c r="T86" s="296">
        <v>961.2</v>
      </c>
      <c r="U86" s="296">
        <v>1010.9</v>
      </c>
      <c r="V86" s="296">
        <v>962.9</v>
      </c>
      <c r="W86" s="296">
        <v>1009.5</v>
      </c>
      <c r="X86" s="296">
        <v>984.6</v>
      </c>
      <c r="Y86" s="297">
        <v>1021.1</v>
      </c>
      <c r="AA86" s="303" t="s">
        <v>34</v>
      </c>
      <c r="AB86" s="283"/>
      <c r="AC86" s="283"/>
      <c r="AD86" s="283"/>
      <c r="AE86" s="304"/>
      <c r="AF86" s="283"/>
      <c r="AG86" s="283"/>
      <c r="AH86" s="283"/>
      <c r="AI86" s="283"/>
      <c r="AJ86" s="283"/>
      <c r="AK86" s="283"/>
      <c r="AL86" s="283"/>
    </row>
    <row r="87" spans="1:61" ht="12.75">
      <c r="A87" s="293">
        <v>1955</v>
      </c>
      <c r="B87" s="298">
        <v>975.1</v>
      </c>
      <c r="C87" s="299">
        <v>1013.1</v>
      </c>
      <c r="D87" s="299">
        <v>966.7</v>
      </c>
      <c r="E87" s="299">
        <v>997.7</v>
      </c>
      <c r="F87" s="299">
        <v>964.9</v>
      </c>
      <c r="G87" s="299">
        <v>1010.6</v>
      </c>
      <c r="H87" s="299">
        <v>959.7</v>
      </c>
      <c r="I87" s="299">
        <v>1010.3</v>
      </c>
      <c r="J87" s="299">
        <v>963.6</v>
      </c>
      <c r="K87" s="299">
        <v>1021.7</v>
      </c>
      <c r="L87" s="299">
        <v>971.1</v>
      </c>
      <c r="M87" s="299">
        <v>1008.5</v>
      </c>
      <c r="N87" s="299">
        <v>965.4</v>
      </c>
      <c r="O87" s="299">
        <v>1023</v>
      </c>
      <c r="P87" s="299">
        <v>969.8</v>
      </c>
      <c r="Q87" s="299">
        <v>1014.2</v>
      </c>
      <c r="R87" s="299">
        <v>956.1</v>
      </c>
      <c r="S87" s="299">
        <v>1014.1</v>
      </c>
      <c r="T87" s="299">
        <v>963.8</v>
      </c>
      <c r="U87" s="299">
        <v>1013.8</v>
      </c>
      <c r="V87" s="299">
        <v>958.3</v>
      </c>
      <c r="W87" s="299">
        <v>1003.6</v>
      </c>
      <c r="X87" s="299">
        <v>982.9</v>
      </c>
      <c r="Y87" s="300">
        <v>1010.1</v>
      </c>
      <c r="AA87" s="305" t="s">
        <v>17</v>
      </c>
      <c r="AB87" s="290"/>
      <c r="AC87" s="290"/>
      <c r="AD87" s="290"/>
      <c r="AE87" s="290"/>
      <c r="AF87" s="290"/>
      <c r="AG87" s="290"/>
      <c r="AH87" s="290"/>
      <c r="AI87" s="290"/>
      <c r="AJ87" s="290"/>
      <c r="AK87" s="290"/>
      <c r="AL87" s="290"/>
      <c r="AM87" s="290"/>
      <c r="AN87" s="290"/>
      <c r="AO87" s="290"/>
      <c r="AP87" s="290"/>
      <c r="AQ87" s="290"/>
      <c r="AR87" s="290"/>
      <c r="AS87" s="290"/>
      <c r="AT87" s="290"/>
      <c r="AU87" s="290"/>
      <c r="AV87" s="290"/>
      <c r="AW87" s="290"/>
      <c r="AX87" s="290"/>
      <c r="AY87" s="290"/>
      <c r="AZ87" s="290"/>
      <c r="BA87" s="290"/>
      <c r="BB87" s="290"/>
      <c r="BC87" s="290"/>
      <c r="BD87" s="290"/>
      <c r="BE87" s="290"/>
      <c r="BF87" s="290"/>
      <c r="BG87" s="290"/>
      <c r="BH87" s="290"/>
      <c r="BI87" s="290"/>
    </row>
    <row r="88" spans="1:61" s="290" customFormat="1" ht="12.75">
      <c r="A88" s="295">
        <v>1956</v>
      </c>
      <c r="B88" s="302">
        <v>976.7</v>
      </c>
      <c r="C88" s="296">
        <v>1012.9</v>
      </c>
      <c r="D88" s="296">
        <v>978.8</v>
      </c>
      <c r="E88" s="296">
        <v>1003.1</v>
      </c>
      <c r="F88" s="296">
        <v>967.2</v>
      </c>
      <c r="G88" s="296">
        <v>1011.4</v>
      </c>
      <c r="H88" s="296">
        <v>982.5</v>
      </c>
      <c r="I88" s="296">
        <v>1019</v>
      </c>
      <c r="J88" s="296">
        <v>970.4</v>
      </c>
      <c r="K88" s="296">
        <v>1022.2</v>
      </c>
      <c r="L88" s="296">
        <v>975.7</v>
      </c>
      <c r="M88" s="296">
        <v>1013</v>
      </c>
      <c r="N88" s="296">
        <v>949.8</v>
      </c>
      <c r="O88" s="296">
        <v>1018.2</v>
      </c>
      <c r="P88" s="296">
        <v>971.5</v>
      </c>
      <c r="Q88" s="296">
        <v>1024.1</v>
      </c>
      <c r="R88" s="296">
        <v>957.4</v>
      </c>
      <c r="S88" s="296">
        <v>1016.5</v>
      </c>
      <c r="T88" s="296">
        <v>957.2</v>
      </c>
      <c r="U88" s="296">
        <v>1013.7</v>
      </c>
      <c r="V88" s="296">
        <v>961.4</v>
      </c>
      <c r="W88" s="296">
        <v>1003.3</v>
      </c>
      <c r="X88" s="296">
        <v>965</v>
      </c>
      <c r="Y88" s="297">
        <v>1011.9</v>
      </c>
      <c r="AA88" s="305" t="s">
        <v>48</v>
      </c>
      <c r="AB88" s="283"/>
      <c r="AC88" s="283"/>
      <c r="AD88" s="283"/>
      <c r="AE88" s="304"/>
      <c r="AF88" s="283"/>
      <c r="AG88" s="283"/>
      <c r="AH88" s="283"/>
      <c r="AI88" s="283"/>
      <c r="AJ88" s="283"/>
      <c r="AK88" s="283"/>
      <c r="AL88" s="283"/>
      <c r="AM88" s="304"/>
      <c r="AN88" s="304"/>
      <c r="AO88" s="304"/>
      <c r="AP88" s="304"/>
      <c r="AQ88" s="304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</row>
    <row r="89" spans="1:43" ht="12.75">
      <c r="A89" s="293">
        <v>1957</v>
      </c>
      <c r="B89" s="298">
        <v>979.1</v>
      </c>
      <c r="C89" s="299">
        <v>1009.2</v>
      </c>
      <c r="D89" s="299">
        <v>967</v>
      </c>
      <c r="E89" s="299">
        <v>1009.8</v>
      </c>
      <c r="F89" s="299">
        <v>960.8</v>
      </c>
      <c r="G89" s="299">
        <v>1000.8</v>
      </c>
      <c r="H89" s="299">
        <v>979.5</v>
      </c>
      <c r="I89" s="299">
        <v>1009.6</v>
      </c>
      <c r="J89" s="299">
        <v>967.6</v>
      </c>
      <c r="K89" s="299">
        <v>1004.9</v>
      </c>
      <c r="L89" s="299">
        <v>959</v>
      </c>
      <c r="M89" s="299">
        <v>1018.4</v>
      </c>
      <c r="N89" s="299">
        <v>960.3</v>
      </c>
      <c r="O89" s="299">
        <v>1019.5</v>
      </c>
      <c r="P89" s="299">
        <v>988.9</v>
      </c>
      <c r="Q89" s="299">
        <v>1023.8</v>
      </c>
      <c r="R89" s="299">
        <v>964.5</v>
      </c>
      <c r="S89" s="299">
        <v>1014.7</v>
      </c>
      <c r="T89" s="299">
        <v>963.5</v>
      </c>
      <c r="U89" s="299">
        <v>1009.8</v>
      </c>
      <c r="V89" s="299">
        <v>964</v>
      </c>
      <c r="W89" s="299">
        <v>1020.6</v>
      </c>
      <c r="X89" s="299">
        <v>970.8</v>
      </c>
      <c r="Y89" s="300">
        <v>1016.1</v>
      </c>
      <c r="AA89" s="294"/>
      <c r="AB89" s="290"/>
      <c r="AC89" s="290"/>
      <c r="AD89" s="290"/>
      <c r="AE89" s="290"/>
      <c r="AF89" s="290"/>
      <c r="AG89" s="290"/>
      <c r="AH89" s="290"/>
      <c r="AI89" s="290"/>
      <c r="AJ89" s="290"/>
      <c r="AK89" s="290"/>
      <c r="AL89" s="290"/>
      <c r="AM89" s="304"/>
      <c r="AN89" s="304"/>
      <c r="AO89" s="304"/>
      <c r="AP89" s="304"/>
      <c r="AQ89" s="304"/>
    </row>
    <row r="90" spans="1:35" s="290" customFormat="1" ht="12.75">
      <c r="A90" s="295">
        <v>1958</v>
      </c>
      <c r="B90" s="302">
        <v>969.2</v>
      </c>
      <c r="C90" s="296">
        <v>1015.5</v>
      </c>
      <c r="D90" s="296">
        <v>971.9</v>
      </c>
      <c r="E90" s="296">
        <v>1017.2</v>
      </c>
      <c r="F90" s="296">
        <v>970.5</v>
      </c>
      <c r="G90" s="296">
        <v>1016.9</v>
      </c>
      <c r="H90" s="296">
        <v>970.9</v>
      </c>
      <c r="I90" s="296">
        <v>1008.6</v>
      </c>
      <c r="J90" s="296">
        <v>972.7</v>
      </c>
      <c r="K90" s="296">
        <v>1018.7</v>
      </c>
      <c r="L90" s="296">
        <v>959.3</v>
      </c>
      <c r="M90" s="296">
        <v>1015.6</v>
      </c>
      <c r="N90" s="296">
        <v>972.4</v>
      </c>
      <c r="O90" s="296">
        <v>1017</v>
      </c>
      <c r="P90" s="296">
        <v>951.2</v>
      </c>
      <c r="Q90" s="296">
        <v>1013.9</v>
      </c>
      <c r="R90" s="296">
        <v>955.6</v>
      </c>
      <c r="S90" s="296">
        <v>1009.1</v>
      </c>
      <c r="T90" s="296">
        <v>964.4</v>
      </c>
      <c r="U90" s="296">
        <v>1009.8</v>
      </c>
      <c r="V90" s="296">
        <v>973.9</v>
      </c>
      <c r="W90" s="296">
        <v>1007.8</v>
      </c>
      <c r="X90" s="296">
        <v>967.6</v>
      </c>
      <c r="Y90" s="297">
        <v>1007.2</v>
      </c>
      <c r="AA90" s="294"/>
      <c r="AI90" s="301"/>
    </row>
    <row r="91" spans="1:52" ht="12.75">
      <c r="A91" s="293">
        <v>1959</v>
      </c>
      <c r="B91" s="298">
        <v>966.7</v>
      </c>
      <c r="C91" s="299">
        <v>1006</v>
      </c>
      <c r="D91" s="299">
        <v>959.4</v>
      </c>
      <c r="E91" s="299">
        <v>1003.3</v>
      </c>
      <c r="F91" s="299">
        <v>972.1</v>
      </c>
      <c r="G91" s="299">
        <v>1006.4</v>
      </c>
      <c r="H91" s="299">
        <v>972.9</v>
      </c>
      <c r="I91" s="299">
        <v>1018.4</v>
      </c>
      <c r="J91" s="299">
        <v>963.6</v>
      </c>
      <c r="K91" s="299">
        <v>1014.3</v>
      </c>
      <c r="L91" s="299">
        <v>988.9</v>
      </c>
      <c r="M91" s="299">
        <v>1017.5</v>
      </c>
      <c r="N91" s="299">
        <v>970.6</v>
      </c>
      <c r="O91" s="299">
        <v>1020.1</v>
      </c>
      <c r="P91" s="299">
        <v>970</v>
      </c>
      <c r="Q91" s="299">
        <v>1014.8</v>
      </c>
      <c r="R91" s="299">
        <v>949.4</v>
      </c>
      <c r="S91" s="299">
        <v>1007.8</v>
      </c>
      <c r="T91" s="299">
        <v>947.8</v>
      </c>
      <c r="U91" s="299">
        <v>1018.5</v>
      </c>
      <c r="V91" s="299">
        <v>949</v>
      </c>
      <c r="W91" s="299">
        <v>1011.3</v>
      </c>
      <c r="X91" s="299">
        <v>962.2</v>
      </c>
      <c r="Y91" s="300">
        <v>1010.2</v>
      </c>
      <c r="AA91" s="292"/>
      <c r="AB91" s="304"/>
      <c r="AC91" s="304"/>
      <c r="AI91" s="307"/>
      <c r="AJ91" s="304"/>
      <c r="AK91" s="304"/>
      <c r="AL91" s="304"/>
      <c r="AM91" s="304"/>
      <c r="AN91" s="304"/>
      <c r="AO91" s="304"/>
      <c r="AP91" s="304"/>
      <c r="AQ91" s="304"/>
      <c r="AR91" s="304"/>
      <c r="AS91" s="304"/>
      <c r="AT91" s="304"/>
      <c r="AU91" s="304"/>
      <c r="AV91" s="304"/>
      <c r="AW91" s="304"/>
      <c r="AX91" s="304"/>
      <c r="AY91" s="304"/>
      <c r="AZ91" s="304"/>
    </row>
    <row r="92" spans="1:61" ht="13.5" thickBot="1">
      <c r="A92" s="295">
        <v>1960</v>
      </c>
      <c r="B92" s="308">
        <v>966.8</v>
      </c>
      <c r="C92" s="309">
        <v>1002.8</v>
      </c>
      <c r="D92" s="309">
        <v>964.2</v>
      </c>
      <c r="E92" s="309">
        <v>1008.4</v>
      </c>
      <c r="F92" s="309">
        <v>961.3</v>
      </c>
      <c r="G92" s="309">
        <v>1010.6</v>
      </c>
      <c r="H92" s="309">
        <v>959.5</v>
      </c>
      <c r="I92" s="309">
        <v>999</v>
      </c>
      <c r="J92" s="309">
        <v>963</v>
      </c>
      <c r="K92" s="309">
        <v>1010.8</v>
      </c>
      <c r="L92" s="309">
        <v>980.4</v>
      </c>
      <c r="M92" s="309">
        <v>1021</v>
      </c>
      <c r="N92" s="309">
        <v>948.3</v>
      </c>
      <c r="O92" s="309">
        <v>1020</v>
      </c>
      <c r="P92" s="309">
        <v>945.3</v>
      </c>
      <c r="Q92" s="309">
        <v>1014.4</v>
      </c>
      <c r="R92" s="309">
        <v>960.1</v>
      </c>
      <c r="S92" s="309">
        <v>1022.3</v>
      </c>
      <c r="T92" s="309">
        <v>963.3</v>
      </c>
      <c r="U92" s="309">
        <v>1014.6</v>
      </c>
      <c r="V92" s="309">
        <v>960.8</v>
      </c>
      <c r="W92" s="309">
        <v>998</v>
      </c>
      <c r="X92" s="309">
        <v>979.3</v>
      </c>
      <c r="Y92" s="310">
        <v>1002</v>
      </c>
      <c r="AB92" s="304"/>
      <c r="AC92" s="304"/>
      <c r="AI92" s="303"/>
      <c r="AV92" s="290"/>
      <c r="AW92" s="290"/>
      <c r="AX92" s="290"/>
      <c r="AY92" s="290"/>
      <c r="AZ92" s="290"/>
      <c r="BA92" s="290"/>
      <c r="BB92" s="290"/>
      <c r="BC92" s="290"/>
      <c r="BD92" s="290"/>
      <c r="BE92" s="290"/>
      <c r="BF92" s="290"/>
      <c r="BG92" s="290"/>
      <c r="BH92" s="290"/>
      <c r="BI92" s="290"/>
    </row>
    <row r="93" spans="1:52" ht="12.75">
      <c r="A93" s="295">
        <v>1961</v>
      </c>
      <c r="B93" s="311"/>
      <c r="C93" s="311"/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2"/>
      <c r="P93" s="311"/>
      <c r="Q93" s="311"/>
      <c r="R93" s="311"/>
      <c r="S93" s="311"/>
      <c r="T93" s="311"/>
      <c r="U93" s="311"/>
      <c r="V93" s="311"/>
      <c r="W93" s="311"/>
      <c r="X93" s="311"/>
      <c r="Y93" s="313"/>
      <c r="AA93" s="292"/>
      <c r="AB93" s="304"/>
      <c r="AC93" s="304"/>
      <c r="AI93" s="307"/>
      <c r="AJ93" s="304"/>
      <c r="AK93" s="304"/>
      <c r="AL93" s="304"/>
      <c r="AM93" s="304"/>
      <c r="AN93" s="304"/>
      <c r="AO93" s="304"/>
      <c r="AP93" s="304"/>
      <c r="AQ93" s="304"/>
      <c r="AR93" s="304"/>
      <c r="AS93" s="304"/>
      <c r="AT93" s="304"/>
      <c r="AU93" s="304"/>
      <c r="AV93" s="304"/>
      <c r="AW93" s="304"/>
      <c r="AX93" s="304"/>
      <c r="AY93" s="304"/>
      <c r="AZ93" s="304"/>
    </row>
    <row r="94" spans="1:61" ht="12.75">
      <c r="A94" s="295">
        <v>1962</v>
      </c>
      <c r="B94" s="311"/>
      <c r="C94" s="311"/>
      <c r="D94" s="311"/>
      <c r="E94" s="311"/>
      <c r="F94" s="311"/>
      <c r="G94" s="311"/>
      <c r="H94" s="311"/>
      <c r="I94" s="311"/>
      <c r="J94" s="311"/>
      <c r="K94" s="311"/>
      <c r="L94" s="311"/>
      <c r="M94" s="311"/>
      <c r="N94" s="312"/>
      <c r="O94" s="312"/>
      <c r="P94" s="311"/>
      <c r="Q94" s="311"/>
      <c r="R94" s="311"/>
      <c r="S94" s="311"/>
      <c r="T94" s="311"/>
      <c r="U94" s="311"/>
      <c r="V94" s="311"/>
      <c r="W94" s="311"/>
      <c r="X94" s="311"/>
      <c r="Y94" s="315"/>
      <c r="AA94" s="292"/>
      <c r="AB94" s="304"/>
      <c r="AC94" s="304"/>
      <c r="AI94" s="294"/>
      <c r="AJ94" s="290"/>
      <c r="AK94" s="290"/>
      <c r="AL94" s="290"/>
      <c r="AM94" s="290"/>
      <c r="AN94" s="290"/>
      <c r="AO94" s="290"/>
      <c r="AP94" s="290"/>
      <c r="AQ94" s="290"/>
      <c r="AR94" s="290"/>
      <c r="AS94" s="290"/>
      <c r="AT94" s="290"/>
      <c r="AU94" s="290"/>
      <c r="AV94" s="290"/>
      <c r="AW94" s="290"/>
      <c r="AX94" s="290"/>
      <c r="AY94" s="290"/>
      <c r="AZ94" s="290"/>
      <c r="BA94" s="290"/>
      <c r="BB94" s="290"/>
      <c r="BC94" s="290"/>
      <c r="BD94" s="290"/>
      <c r="BE94" s="290"/>
      <c r="BF94" s="290"/>
      <c r="BG94" s="290"/>
      <c r="BH94" s="290"/>
      <c r="BI94" s="290"/>
    </row>
    <row r="95" spans="1:43" ht="23.25">
      <c r="A95" s="295">
        <v>1963</v>
      </c>
      <c r="B95" s="311"/>
      <c r="C95" s="311"/>
      <c r="D95" s="311"/>
      <c r="E95" s="311"/>
      <c r="F95" s="311"/>
      <c r="G95" s="311"/>
      <c r="H95" s="311"/>
      <c r="I95" s="311"/>
      <c r="J95" s="311"/>
      <c r="K95" s="311"/>
      <c r="L95" s="311"/>
      <c r="M95" s="312"/>
      <c r="N95" s="312"/>
      <c r="O95" s="312"/>
      <c r="P95" s="311"/>
      <c r="Q95" s="311"/>
      <c r="R95" s="311"/>
      <c r="S95" s="311"/>
      <c r="T95" s="311"/>
      <c r="U95" s="311"/>
      <c r="V95" s="311"/>
      <c r="W95" s="311"/>
      <c r="X95" s="311"/>
      <c r="Y95" s="315"/>
      <c r="AA95" s="292"/>
      <c r="AB95" s="304"/>
      <c r="AC95" s="304"/>
      <c r="AI95" s="292"/>
      <c r="AJ95" s="304"/>
      <c r="AK95" s="352"/>
      <c r="AL95" s="304"/>
      <c r="AM95" s="304"/>
      <c r="AN95" s="304"/>
      <c r="AO95" s="304"/>
      <c r="AP95" s="304"/>
      <c r="AQ95" s="304"/>
    </row>
    <row r="96" spans="1:61" ht="12.75">
      <c r="A96" s="295">
        <v>1964</v>
      </c>
      <c r="B96" s="311"/>
      <c r="C96" s="311"/>
      <c r="D96" s="311"/>
      <c r="E96" s="311"/>
      <c r="F96" s="311"/>
      <c r="G96" s="311"/>
      <c r="H96" s="311"/>
      <c r="I96" s="311"/>
      <c r="J96" s="311"/>
      <c r="K96" s="311"/>
      <c r="L96" s="311"/>
      <c r="M96" s="312"/>
      <c r="N96" s="312"/>
      <c r="O96" s="29"/>
      <c r="P96" s="311"/>
      <c r="Q96" s="311"/>
      <c r="R96" s="311"/>
      <c r="S96" s="311"/>
      <c r="T96" s="311"/>
      <c r="U96" s="311"/>
      <c r="V96" s="311"/>
      <c r="W96" s="311"/>
      <c r="X96" s="311"/>
      <c r="Y96" s="315"/>
      <c r="AA96" s="292"/>
      <c r="AB96" s="304"/>
      <c r="AC96" s="304"/>
      <c r="AI96" s="353"/>
      <c r="AJ96" s="290"/>
      <c r="AK96" s="290"/>
      <c r="AL96" s="290"/>
      <c r="AM96" s="290"/>
      <c r="AN96" s="290"/>
      <c r="AO96" s="290"/>
      <c r="AP96" s="290"/>
      <c r="AQ96" s="290"/>
      <c r="AR96" s="290"/>
      <c r="AS96" s="290"/>
      <c r="AT96" s="290"/>
      <c r="AU96" s="290"/>
      <c r="AV96" s="290"/>
      <c r="AW96" s="290"/>
      <c r="AX96" s="290"/>
      <c r="AY96" s="290"/>
      <c r="AZ96" s="290"/>
      <c r="BA96" s="290"/>
      <c r="BB96" s="290"/>
      <c r="BC96" s="290"/>
      <c r="BD96" s="290"/>
      <c r="BE96" s="290"/>
      <c r="BF96" s="290"/>
      <c r="BG96" s="290"/>
      <c r="BH96" s="290"/>
      <c r="BI96" s="290"/>
    </row>
    <row r="97" spans="1:61" ht="12.75">
      <c r="A97" s="295">
        <v>1965</v>
      </c>
      <c r="B97" s="311"/>
      <c r="C97" s="311"/>
      <c r="D97" s="311"/>
      <c r="E97" s="311"/>
      <c r="F97" s="311"/>
      <c r="G97" s="311"/>
      <c r="H97" s="311"/>
      <c r="I97" s="311"/>
      <c r="J97" s="311"/>
      <c r="K97" s="311"/>
      <c r="L97" s="311"/>
      <c r="M97" s="312"/>
      <c r="N97" s="312"/>
      <c r="O97" s="29"/>
      <c r="P97" s="311"/>
      <c r="Q97" s="311"/>
      <c r="R97" s="311"/>
      <c r="S97" s="311"/>
      <c r="T97" s="311"/>
      <c r="U97" s="311"/>
      <c r="V97" s="311"/>
      <c r="W97" s="311"/>
      <c r="X97" s="311"/>
      <c r="Y97" s="315"/>
      <c r="AA97" s="292"/>
      <c r="AB97" s="304"/>
      <c r="AC97" s="304"/>
      <c r="AI97" s="354"/>
      <c r="AJ97" s="355"/>
      <c r="AK97" s="355"/>
      <c r="AL97" s="317"/>
      <c r="AM97" s="317"/>
      <c r="AN97" s="317"/>
      <c r="AO97" s="317"/>
      <c r="AP97" s="317"/>
      <c r="AQ97" s="317"/>
      <c r="AR97" s="317"/>
      <c r="AS97" s="317"/>
      <c r="AT97" s="317"/>
      <c r="AU97" s="317"/>
      <c r="AV97" s="317"/>
      <c r="AW97" s="317"/>
      <c r="AX97" s="317"/>
      <c r="AY97" s="317"/>
      <c r="AZ97" s="317"/>
      <c r="BA97" s="317"/>
      <c r="BB97" s="317"/>
      <c r="BC97" s="317"/>
      <c r="BD97" s="317"/>
      <c r="BE97" s="317"/>
      <c r="BF97" s="317"/>
      <c r="BG97" s="317"/>
      <c r="BH97" s="317"/>
      <c r="BI97" s="317"/>
    </row>
    <row r="98" spans="1:61" ht="14.25" customHeight="1">
      <c r="A98" s="295">
        <v>1966</v>
      </c>
      <c r="B98" s="311"/>
      <c r="C98" s="311"/>
      <c r="D98" s="311"/>
      <c r="E98" s="311"/>
      <c r="F98" s="311"/>
      <c r="G98" s="311"/>
      <c r="H98" s="311"/>
      <c r="I98" s="311"/>
      <c r="J98" s="311"/>
      <c r="K98" s="311"/>
      <c r="L98" s="311"/>
      <c r="M98" s="312"/>
      <c r="N98" s="29"/>
      <c r="O98" s="29"/>
      <c r="P98" s="311"/>
      <c r="Q98" s="311"/>
      <c r="R98" s="311"/>
      <c r="S98" s="311"/>
      <c r="T98" s="311"/>
      <c r="U98" s="311"/>
      <c r="V98" s="311"/>
      <c r="W98" s="311"/>
      <c r="X98" s="311"/>
      <c r="Y98" s="315"/>
      <c r="AA98" s="292" t="s">
        <v>18</v>
      </c>
      <c r="AB98" s="304"/>
      <c r="AC98" s="352"/>
      <c r="AI98" s="356"/>
      <c r="AK98" s="304"/>
      <c r="AL98" s="304"/>
      <c r="AM98" s="304"/>
      <c r="AN98" s="304"/>
      <c r="AO98" s="304"/>
      <c r="AP98" s="304"/>
      <c r="AQ98" s="304"/>
      <c r="AR98" s="304"/>
      <c r="AS98" s="304"/>
      <c r="AT98" s="304"/>
      <c r="AU98" s="304"/>
      <c r="AV98" s="304"/>
      <c r="AW98" s="304"/>
      <c r="AX98" s="304"/>
      <c r="AY98" s="304"/>
      <c r="AZ98" s="304"/>
      <c r="BA98" s="304"/>
      <c r="BB98" s="304"/>
      <c r="BC98" s="304"/>
      <c r="BD98" s="304"/>
      <c r="BE98" s="304"/>
      <c r="BF98" s="304"/>
      <c r="BG98" s="304"/>
      <c r="BH98" s="304"/>
      <c r="BI98" s="304"/>
    </row>
    <row r="99" spans="1:61" ht="12.75">
      <c r="A99" s="295">
        <v>1967</v>
      </c>
      <c r="B99" s="311"/>
      <c r="C99" s="311"/>
      <c r="D99" s="311"/>
      <c r="E99" s="311"/>
      <c r="F99" s="311"/>
      <c r="G99" s="311"/>
      <c r="H99" s="311"/>
      <c r="I99" s="311"/>
      <c r="J99" s="311"/>
      <c r="K99" s="311"/>
      <c r="L99" s="311"/>
      <c r="M99" s="312"/>
      <c r="N99" s="29"/>
      <c r="O99" s="29"/>
      <c r="P99" s="311"/>
      <c r="Q99" s="311"/>
      <c r="R99" s="311"/>
      <c r="S99" s="311"/>
      <c r="T99" s="311"/>
      <c r="U99" s="311"/>
      <c r="V99" s="311"/>
      <c r="W99" s="311"/>
      <c r="X99" s="311"/>
      <c r="Y99" s="315"/>
      <c r="AA99" s="292"/>
      <c r="AB99" s="304"/>
      <c r="AC99" s="304"/>
      <c r="AI99" s="301"/>
      <c r="AJ99" s="290"/>
      <c r="AK99" s="290"/>
      <c r="AL99" s="290"/>
      <c r="AM99" s="290"/>
      <c r="AP99" s="290"/>
      <c r="AQ99" s="290"/>
      <c r="AR99" s="290"/>
      <c r="AS99" s="290"/>
      <c r="AT99" s="290"/>
      <c r="AU99" s="290"/>
      <c r="AV99" s="290"/>
      <c r="AW99" s="290"/>
      <c r="AX99" s="290"/>
      <c r="AY99" s="290"/>
      <c r="AZ99" s="290"/>
      <c r="BA99" s="290"/>
      <c r="BB99" s="290"/>
      <c r="BC99" s="290"/>
      <c r="BD99" s="290"/>
      <c r="BE99" s="290"/>
      <c r="BF99" s="290"/>
      <c r="BG99" s="290"/>
      <c r="BH99" s="290"/>
      <c r="BI99" s="290"/>
    </row>
    <row r="100" spans="1:61" ht="12.75">
      <c r="A100" s="295">
        <v>1968</v>
      </c>
      <c r="B100" s="318"/>
      <c r="C100" s="312"/>
      <c r="D100" s="312"/>
      <c r="E100" s="312"/>
      <c r="F100" s="312"/>
      <c r="G100" s="312"/>
      <c r="H100" s="312"/>
      <c r="I100" s="312"/>
      <c r="J100" s="312"/>
      <c r="K100" s="312"/>
      <c r="L100" s="312"/>
      <c r="M100" s="312"/>
      <c r="N100" s="312"/>
      <c r="O100" s="312"/>
      <c r="P100" s="312"/>
      <c r="Q100" s="312"/>
      <c r="R100" s="312"/>
      <c r="S100" s="312"/>
      <c r="T100" s="312"/>
      <c r="U100" s="312"/>
      <c r="V100" s="312"/>
      <c r="W100" s="312"/>
      <c r="X100" s="312"/>
      <c r="Y100" s="315"/>
      <c r="AA100" s="290"/>
      <c r="AB100" s="319"/>
      <c r="AC100" s="319"/>
      <c r="AI100" s="303"/>
      <c r="AZ100" s="304"/>
      <c r="BA100" s="304"/>
      <c r="BB100" s="304"/>
      <c r="BC100" s="304"/>
      <c r="BD100" s="304"/>
      <c r="BE100" s="304"/>
      <c r="BF100" s="304"/>
      <c r="BG100" s="304"/>
      <c r="BH100" s="304"/>
      <c r="BI100" s="304"/>
    </row>
    <row r="101" spans="1:61" ht="12.75">
      <c r="A101" s="293">
        <v>1969</v>
      </c>
      <c r="B101" s="318"/>
      <c r="C101" s="312"/>
      <c r="D101" s="312"/>
      <c r="E101" s="312"/>
      <c r="F101" s="312"/>
      <c r="G101" s="312"/>
      <c r="H101" s="312"/>
      <c r="I101" s="312"/>
      <c r="J101" s="312"/>
      <c r="K101" s="312"/>
      <c r="L101" s="312"/>
      <c r="M101" s="312"/>
      <c r="N101" s="312"/>
      <c r="O101" s="312"/>
      <c r="P101" s="312"/>
      <c r="Q101" s="312"/>
      <c r="R101" s="312"/>
      <c r="S101" s="312"/>
      <c r="T101" s="312"/>
      <c r="U101" s="312"/>
      <c r="V101" s="312"/>
      <c r="W101" s="312"/>
      <c r="X101" s="312"/>
      <c r="Y101" s="315"/>
      <c r="AA101" s="304"/>
      <c r="AC101" s="304"/>
      <c r="AI101" s="307"/>
      <c r="AJ101" s="290"/>
      <c r="AK101" s="290"/>
      <c r="AL101" s="290"/>
      <c r="AM101" s="290"/>
      <c r="AP101" s="290"/>
      <c r="AQ101" s="290"/>
      <c r="AR101" s="290"/>
      <c r="AS101" s="290"/>
      <c r="AT101" s="290"/>
      <c r="AU101" s="290"/>
      <c r="AV101" s="290"/>
      <c r="AW101" s="290"/>
      <c r="AX101" s="290"/>
      <c r="AY101" s="290"/>
      <c r="AZ101" s="290"/>
      <c r="BA101" s="290"/>
      <c r="BB101" s="290"/>
      <c r="BC101" s="290"/>
      <c r="BD101" s="290"/>
      <c r="BE101" s="290"/>
      <c r="BF101" s="290"/>
      <c r="BG101" s="290"/>
      <c r="BH101" s="290"/>
      <c r="BI101" s="290"/>
    </row>
    <row r="102" spans="1:61" ht="12.75">
      <c r="A102" s="295">
        <v>1970</v>
      </c>
      <c r="B102" s="318"/>
      <c r="C102" s="312"/>
      <c r="D102" s="312"/>
      <c r="E102" s="312"/>
      <c r="F102" s="312"/>
      <c r="G102" s="312"/>
      <c r="H102" s="312"/>
      <c r="I102" s="312"/>
      <c r="J102" s="312"/>
      <c r="K102" s="312"/>
      <c r="L102" s="312"/>
      <c r="M102" s="312"/>
      <c r="N102" s="312"/>
      <c r="O102" s="312"/>
      <c r="P102" s="312"/>
      <c r="Q102" s="312"/>
      <c r="R102" s="312"/>
      <c r="S102" s="312"/>
      <c r="T102" s="312"/>
      <c r="U102" s="312"/>
      <c r="V102" s="312"/>
      <c r="W102" s="312"/>
      <c r="X102" s="312"/>
      <c r="Y102" s="315"/>
      <c r="AA102" s="294"/>
      <c r="AB102" s="357"/>
      <c r="AC102" s="290"/>
      <c r="AI102" s="303"/>
      <c r="AZ102" s="304"/>
      <c r="BA102" s="304"/>
      <c r="BB102" s="304"/>
      <c r="BC102" s="304"/>
      <c r="BD102" s="304"/>
      <c r="BE102" s="304"/>
      <c r="BF102" s="304"/>
      <c r="BG102" s="304"/>
      <c r="BH102" s="304"/>
      <c r="BI102" s="304"/>
    </row>
    <row r="103" spans="1:61" ht="12.75">
      <c r="A103" s="293">
        <v>1971</v>
      </c>
      <c r="B103" s="318"/>
      <c r="C103" s="312"/>
      <c r="D103" s="312"/>
      <c r="E103" s="312"/>
      <c r="F103" s="312"/>
      <c r="G103" s="312"/>
      <c r="H103" s="312"/>
      <c r="I103" s="312"/>
      <c r="J103" s="312"/>
      <c r="K103" s="312"/>
      <c r="L103" s="312"/>
      <c r="M103" s="312"/>
      <c r="N103" s="312"/>
      <c r="O103" s="312"/>
      <c r="P103" s="312"/>
      <c r="Q103" s="312"/>
      <c r="R103" s="312"/>
      <c r="S103" s="312"/>
      <c r="T103" s="312"/>
      <c r="U103" s="312"/>
      <c r="V103" s="312"/>
      <c r="W103" s="312"/>
      <c r="X103" s="312"/>
      <c r="Y103" s="315"/>
      <c r="AA103" s="339"/>
      <c r="AC103" s="304"/>
      <c r="AI103" s="290"/>
      <c r="AJ103" s="290"/>
      <c r="AK103" s="290"/>
      <c r="AL103" s="290"/>
      <c r="AM103" s="290"/>
      <c r="AP103" s="290"/>
      <c r="AQ103" s="290"/>
      <c r="AR103" s="290"/>
      <c r="AS103" s="290"/>
      <c r="AT103" s="290"/>
      <c r="AU103" s="290"/>
      <c r="AV103" s="290"/>
      <c r="AW103" s="290"/>
      <c r="AX103" s="290"/>
      <c r="AY103" s="290"/>
      <c r="AZ103" s="290"/>
      <c r="BA103" s="290"/>
      <c r="BB103" s="290"/>
      <c r="BC103" s="290"/>
      <c r="BD103" s="290"/>
      <c r="BE103" s="290"/>
      <c r="BF103" s="290"/>
      <c r="BG103" s="290"/>
      <c r="BH103" s="290"/>
      <c r="BI103" s="290"/>
    </row>
    <row r="104" spans="1:35" ht="12.75">
      <c r="A104" s="295">
        <v>1972</v>
      </c>
      <c r="B104" s="318"/>
      <c r="C104" s="312"/>
      <c r="D104" s="312"/>
      <c r="E104" s="312"/>
      <c r="F104" s="312"/>
      <c r="G104" s="312"/>
      <c r="H104" s="312"/>
      <c r="I104" s="312"/>
      <c r="J104" s="312"/>
      <c r="K104" s="312"/>
      <c r="L104" s="312"/>
      <c r="M104" s="312"/>
      <c r="N104" s="312"/>
      <c r="O104" s="312"/>
      <c r="P104" s="312"/>
      <c r="Q104" s="312"/>
      <c r="R104" s="312"/>
      <c r="S104" s="312"/>
      <c r="T104" s="312"/>
      <c r="U104" s="312"/>
      <c r="V104" s="312"/>
      <c r="W104" s="312"/>
      <c r="X104" s="312"/>
      <c r="Y104" s="315"/>
      <c r="AA104" s="294"/>
      <c r="AB104" s="357"/>
      <c r="AC104" s="290"/>
      <c r="AI104" s="292"/>
    </row>
    <row r="105" spans="1:61" ht="12.75">
      <c r="A105" s="293">
        <v>1973</v>
      </c>
      <c r="B105" s="318"/>
      <c r="C105" s="312"/>
      <c r="D105" s="312"/>
      <c r="E105" s="312"/>
      <c r="F105" s="312"/>
      <c r="G105" s="312"/>
      <c r="H105" s="312"/>
      <c r="I105" s="312"/>
      <c r="J105" s="312"/>
      <c r="K105" s="312"/>
      <c r="L105" s="312"/>
      <c r="M105" s="312"/>
      <c r="N105" s="312"/>
      <c r="O105" s="312"/>
      <c r="P105" s="312"/>
      <c r="Q105" s="312"/>
      <c r="R105" s="312"/>
      <c r="S105" s="312"/>
      <c r="T105" s="312"/>
      <c r="U105" s="312"/>
      <c r="V105" s="312"/>
      <c r="W105" s="312"/>
      <c r="X105" s="312"/>
      <c r="Y105" s="315"/>
      <c r="AA105" s="339"/>
      <c r="AC105" s="304"/>
      <c r="AJ105" s="292"/>
      <c r="AM105" s="306"/>
      <c r="AN105" s="306"/>
      <c r="AO105" s="306"/>
      <c r="AP105" s="306"/>
      <c r="AQ105" s="306"/>
      <c r="AR105" s="306"/>
      <c r="AS105" s="306"/>
      <c r="AT105" s="306"/>
      <c r="AU105" s="306"/>
      <c r="AV105" s="306"/>
      <c r="AW105" s="306"/>
      <c r="AX105" s="306"/>
      <c r="AY105" s="306"/>
      <c r="AZ105" s="306"/>
      <c r="BA105" s="306"/>
      <c r="BB105" s="306"/>
      <c r="BC105" s="306"/>
      <c r="BD105" s="306"/>
      <c r="BE105" s="306"/>
      <c r="BF105" s="306"/>
      <c r="BG105" s="306"/>
      <c r="BH105" s="306"/>
      <c r="BI105" s="306"/>
    </row>
    <row r="106" spans="1:61" ht="12.75">
      <c r="A106" s="295">
        <v>1974</v>
      </c>
      <c r="B106" s="318"/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12"/>
      <c r="P106" s="312"/>
      <c r="Q106" s="312"/>
      <c r="R106" s="312"/>
      <c r="S106" s="312"/>
      <c r="T106" s="312"/>
      <c r="U106" s="312"/>
      <c r="V106" s="312"/>
      <c r="W106" s="312"/>
      <c r="X106" s="312"/>
      <c r="Y106" s="315"/>
      <c r="AA106" s="294"/>
      <c r="AB106" s="357"/>
      <c r="AC106" s="290"/>
      <c r="AI106" s="290"/>
      <c r="AJ106" s="129"/>
      <c r="AK106" s="290"/>
      <c r="AL106" s="290"/>
      <c r="AM106" s="290"/>
      <c r="AN106" s="290"/>
      <c r="AO106" s="290"/>
      <c r="AP106" s="290"/>
      <c r="AQ106" s="290"/>
      <c r="AR106" s="290"/>
      <c r="AS106" s="290"/>
      <c r="AT106" s="290"/>
      <c r="AU106" s="290"/>
      <c r="AV106" s="290"/>
      <c r="AW106" s="290"/>
      <c r="AX106" s="290"/>
      <c r="AY106" s="290"/>
      <c r="AZ106" s="290"/>
      <c r="BA106" s="290"/>
      <c r="BB106" s="290"/>
      <c r="BC106" s="290"/>
      <c r="BD106" s="290"/>
      <c r="BE106" s="290"/>
      <c r="BF106" s="290"/>
      <c r="BG106" s="290"/>
      <c r="BH106" s="290"/>
      <c r="BI106" s="290"/>
    </row>
    <row r="107" spans="1:61" ht="12.75">
      <c r="A107" s="293">
        <v>1975</v>
      </c>
      <c r="B107" s="318"/>
      <c r="C107" s="312"/>
      <c r="D107" s="312"/>
      <c r="E107" s="312"/>
      <c r="F107" s="312"/>
      <c r="G107" s="311"/>
      <c r="H107" s="311"/>
      <c r="I107" s="311"/>
      <c r="J107" s="311"/>
      <c r="K107" s="311"/>
      <c r="L107" s="311"/>
      <c r="M107" s="311"/>
      <c r="N107" s="311"/>
      <c r="O107" s="311"/>
      <c r="P107" s="312"/>
      <c r="Q107" s="312"/>
      <c r="R107" s="312"/>
      <c r="S107" s="312"/>
      <c r="T107" s="312"/>
      <c r="U107" s="312"/>
      <c r="V107" s="312"/>
      <c r="W107" s="312"/>
      <c r="X107" s="312"/>
      <c r="Y107" s="315"/>
      <c r="AA107" s="292"/>
      <c r="AC107" s="304"/>
      <c r="AI107" s="307"/>
      <c r="AJ107" s="358"/>
      <c r="AK107" s="304"/>
      <c r="AL107" s="304"/>
      <c r="AM107" s="304"/>
      <c r="AN107" s="304"/>
      <c r="AO107" s="304"/>
      <c r="AP107" s="304"/>
      <c r="AQ107" s="304"/>
      <c r="AR107" s="304"/>
      <c r="AS107" s="304"/>
      <c r="AT107" s="304"/>
      <c r="AU107" s="304"/>
      <c r="AV107" s="304"/>
      <c r="AW107" s="304"/>
      <c r="AX107" s="304"/>
      <c r="AY107" s="304"/>
      <c r="AZ107" s="304"/>
      <c r="BA107" s="304"/>
      <c r="BB107" s="304"/>
      <c r="BC107" s="304"/>
      <c r="BD107" s="304"/>
      <c r="BE107" s="304"/>
      <c r="BF107" s="304"/>
      <c r="BG107" s="304"/>
      <c r="BH107" s="304"/>
      <c r="BI107" s="304"/>
    </row>
    <row r="108" spans="1:61" s="365" customFormat="1" ht="13.5" thickBot="1">
      <c r="A108" s="295">
        <v>1976</v>
      </c>
      <c r="B108" s="318"/>
      <c r="C108" s="312"/>
      <c r="D108" s="312"/>
      <c r="E108" s="312"/>
      <c r="F108" s="312"/>
      <c r="G108" s="312"/>
      <c r="H108" s="312"/>
      <c r="I108" s="311"/>
      <c r="J108" s="311"/>
      <c r="K108" s="311"/>
      <c r="L108" s="311"/>
      <c r="M108" s="311"/>
      <c r="N108" s="311"/>
      <c r="O108" s="311"/>
      <c r="P108" s="311"/>
      <c r="Q108" s="311"/>
      <c r="R108" s="312"/>
      <c r="S108" s="312"/>
      <c r="T108" s="312"/>
      <c r="U108" s="312"/>
      <c r="V108" s="312"/>
      <c r="W108" s="312"/>
      <c r="X108" s="312"/>
      <c r="Y108" s="315"/>
      <c r="Z108" s="283"/>
      <c r="AA108" s="292"/>
      <c r="AB108" s="283"/>
      <c r="AC108" s="283"/>
      <c r="AE108" s="366"/>
      <c r="AG108" s="366"/>
      <c r="AR108" s="290"/>
      <c r="AS108" s="290"/>
      <c r="AT108" s="290"/>
      <c r="AU108" s="290"/>
      <c r="AV108" s="290"/>
      <c r="AW108" s="290"/>
      <c r="AX108" s="290"/>
      <c r="AY108" s="290"/>
      <c r="AZ108" s="290"/>
      <c r="BA108" s="290"/>
      <c r="BB108" s="290"/>
      <c r="BC108" s="290"/>
      <c r="BD108" s="290"/>
      <c r="BE108" s="290"/>
      <c r="BF108" s="290"/>
      <c r="BG108" s="290"/>
      <c r="BH108" s="290"/>
      <c r="BI108" s="290"/>
    </row>
    <row r="109" spans="1:61" s="368" customFormat="1" ht="13.5" thickBot="1">
      <c r="A109" s="359">
        <v>1977</v>
      </c>
      <c r="B109" s="318"/>
      <c r="C109" s="312"/>
      <c r="D109" s="360">
        <v>977.3</v>
      </c>
      <c r="E109" s="312"/>
      <c r="F109" s="361">
        <v>969.2</v>
      </c>
      <c r="G109" s="362">
        <v>1006.2</v>
      </c>
      <c r="H109" s="362">
        <v>966.2</v>
      </c>
      <c r="I109" s="362">
        <v>1011.3</v>
      </c>
      <c r="J109" s="362">
        <v>976.6</v>
      </c>
      <c r="K109" s="362">
        <v>1011.6</v>
      </c>
      <c r="L109" s="362">
        <v>964.9</v>
      </c>
      <c r="M109" s="362">
        <v>1010.8</v>
      </c>
      <c r="N109" s="362">
        <v>970.9</v>
      </c>
      <c r="O109" s="362">
        <v>1026.4</v>
      </c>
      <c r="P109" s="362">
        <v>962.1</v>
      </c>
      <c r="Q109" s="362">
        <v>1013.7</v>
      </c>
      <c r="R109" s="362">
        <v>965.9</v>
      </c>
      <c r="S109" s="362">
        <v>1005.4</v>
      </c>
      <c r="T109" s="362">
        <v>970.5</v>
      </c>
      <c r="U109" s="362">
        <v>1015.6</v>
      </c>
      <c r="V109" s="362">
        <v>979.9</v>
      </c>
      <c r="W109" s="362">
        <v>1005.2</v>
      </c>
      <c r="X109" s="363"/>
      <c r="Y109" s="364">
        <v>1012.1</v>
      </c>
      <c r="Z109" s="283"/>
      <c r="AA109" s="109"/>
      <c r="AB109" s="304"/>
      <c r="AC109" s="304"/>
      <c r="AE109" s="369"/>
      <c r="AG109" s="369"/>
      <c r="AR109" s="304"/>
      <c r="AS109" s="304"/>
      <c r="AT109" s="304"/>
      <c r="AU109" s="304"/>
      <c r="AV109" s="304"/>
      <c r="AW109" s="304"/>
      <c r="AX109" s="304"/>
      <c r="AY109" s="304"/>
      <c r="AZ109" s="304"/>
      <c r="BA109" s="304"/>
      <c r="BB109" s="304"/>
      <c r="BC109" s="304"/>
      <c r="BD109" s="304"/>
      <c r="BE109" s="304"/>
      <c r="BF109" s="304"/>
      <c r="BG109" s="304"/>
      <c r="BH109" s="304"/>
      <c r="BI109" s="304"/>
    </row>
    <row r="110" spans="1:61" s="365" customFormat="1" ht="12.75">
      <c r="A110" s="367">
        <v>1978</v>
      </c>
      <c r="B110" s="361">
        <v>973.5</v>
      </c>
      <c r="C110" s="362">
        <v>1001.1</v>
      </c>
      <c r="D110" s="334">
        <v>975</v>
      </c>
      <c r="E110" s="362">
        <v>1010.1</v>
      </c>
      <c r="F110" s="334">
        <v>972.4</v>
      </c>
      <c r="G110" s="334">
        <v>1017.3</v>
      </c>
      <c r="H110" s="334">
        <v>968.1</v>
      </c>
      <c r="I110" s="334">
        <v>1014.1</v>
      </c>
      <c r="J110" s="334">
        <v>976.7</v>
      </c>
      <c r="K110" s="334">
        <v>1018.5</v>
      </c>
      <c r="L110" s="334">
        <v>959.6</v>
      </c>
      <c r="M110" s="334">
        <v>1008</v>
      </c>
      <c r="N110" s="334">
        <v>971.7</v>
      </c>
      <c r="O110" s="334">
        <v>1025.5</v>
      </c>
      <c r="P110" s="334">
        <v>964.3</v>
      </c>
      <c r="Q110" s="334">
        <v>1014.7</v>
      </c>
      <c r="R110" s="334">
        <v>976.9</v>
      </c>
      <c r="S110" s="334">
        <v>1016.9</v>
      </c>
      <c r="T110" s="334">
        <v>968.4</v>
      </c>
      <c r="U110" s="334">
        <v>1005.1</v>
      </c>
      <c r="V110" s="334">
        <v>975.4</v>
      </c>
      <c r="W110" s="334">
        <v>1010.1</v>
      </c>
      <c r="X110" s="334">
        <v>969.5</v>
      </c>
      <c r="Y110" s="335">
        <v>1005.3</v>
      </c>
      <c r="Z110" s="290"/>
      <c r="AA110" s="304"/>
      <c r="AB110" s="304"/>
      <c r="AC110" s="304"/>
      <c r="AE110" s="366"/>
      <c r="AG110" s="366"/>
      <c r="AR110" s="290"/>
      <c r="AS110" s="290"/>
      <c r="AT110" s="290"/>
      <c r="AU110" s="290"/>
      <c r="AV110" s="290"/>
      <c r="AW110" s="290"/>
      <c r="AX110" s="290"/>
      <c r="AY110" s="290"/>
      <c r="AZ110" s="290"/>
      <c r="BA110" s="290"/>
      <c r="BB110" s="290"/>
      <c r="BC110" s="290"/>
      <c r="BD110" s="290"/>
      <c r="BE110" s="290"/>
      <c r="BF110" s="290"/>
      <c r="BG110" s="290"/>
      <c r="BH110" s="290"/>
      <c r="BI110" s="290"/>
    </row>
    <row r="111" spans="1:61" s="368" customFormat="1" ht="12.75">
      <c r="A111" s="359">
        <v>1979</v>
      </c>
      <c r="B111" s="329">
        <v>975.8</v>
      </c>
      <c r="C111" s="329">
        <v>1012.8</v>
      </c>
      <c r="D111" s="329">
        <v>961.2</v>
      </c>
      <c r="E111" s="329">
        <v>1007.3</v>
      </c>
      <c r="F111" s="329">
        <v>976.8</v>
      </c>
      <c r="G111" s="329">
        <v>1013.9</v>
      </c>
      <c r="H111" s="329">
        <v>965.8</v>
      </c>
      <c r="I111" s="329">
        <v>1009.9</v>
      </c>
      <c r="J111" s="329">
        <v>971</v>
      </c>
      <c r="K111" s="329">
        <v>1017.5</v>
      </c>
      <c r="L111" s="329">
        <v>975.9</v>
      </c>
      <c r="M111" s="329">
        <v>1009.4</v>
      </c>
      <c r="N111" s="329">
        <v>972.2</v>
      </c>
      <c r="O111" s="329">
        <v>1006.7</v>
      </c>
      <c r="P111" s="329">
        <v>965.1</v>
      </c>
      <c r="Q111" s="329">
        <v>1007.5</v>
      </c>
      <c r="R111" s="329">
        <v>962.3</v>
      </c>
      <c r="S111" s="329">
        <v>1011.9</v>
      </c>
      <c r="T111" s="329">
        <v>968.3</v>
      </c>
      <c r="U111" s="329">
        <v>1003.8</v>
      </c>
      <c r="V111" s="329">
        <v>971.7</v>
      </c>
      <c r="W111" s="329">
        <v>1017.9</v>
      </c>
      <c r="X111" s="329">
        <v>988.5</v>
      </c>
      <c r="Y111" s="330">
        <v>1008.2</v>
      </c>
      <c r="Z111" s="366"/>
      <c r="AA111" s="301" t="s">
        <v>39</v>
      </c>
      <c r="AB111" s="290"/>
      <c r="AC111" s="290"/>
      <c r="AD111" s="290"/>
      <c r="AE111" s="290"/>
      <c r="AF111" s="290"/>
      <c r="AG111" s="290"/>
      <c r="AH111" s="290"/>
      <c r="AI111" s="290"/>
      <c r="AR111" s="304"/>
      <c r="AS111" s="304"/>
      <c r="AT111" s="304"/>
      <c r="AU111" s="304"/>
      <c r="AV111" s="304"/>
      <c r="AW111" s="304"/>
      <c r="AX111" s="304"/>
      <c r="AY111" s="304"/>
      <c r="AZ111" s="304"/>
      <c r="BA111" s="304"/>
      <c r="BB111" s="304"/>
      <c r="BC111" s="304"/>
      <c r="BD111" s="304"/>
      <c r="BE111" s="304"/>
      <c r="BF111" s="304"/>
      <c r="BG111" s="304"/>
      <c r="BH111" s="304"/>
      <c r="BI111" s="304"/>
    </row>
    <row r="112" spans="1:61" s="365" customFormat="1" ht="12.75">
      <c r="A112" s="367">
        <v>1980</v>
      </c>
      <c r="B112" s="334">
        <v>976.5</v>
      </c>
      <c r="C112" s="334">
        <v>1004</v>
      </c>
      <c r="D112" s="334">
        <v>980.9</v>
      </c>
      <c r="E112" s="334">
        <v>1006.5</v>
      </c>
      <c r="F112" s="334">
        <v>975.5</v>
      </c>
      <c r="G112" s="334">
        <v>1010.7</v>
      </c>
      <c r="H112" s="334">
        <v>968.7</v>
      </c>
      <c r="I112" s="334">
        <v>1007.6</v>
      </c>
      <c r="J112" s="334">
        <v>969.9</v>
      </c>
      <c r="K112" s="334">
        <v>1010.2</v>
      </c>
      <c r="L112" s="334">
        <v>968.3</v>
      </c>
      <c r="M112" s="334">
        <v>1016.7</v>
      </c>
      <c r="N112" s="334">
        <v>982</v>
      </c>
      <c r="O112" s="334">
        <v>1019.4</v>
      </c>
      <c r="P112" s="334">
        <v>971.2</v>
      </c>
      <c r="Q112" s="334">
        <v>1015.8</v>
      </c>
      <c r="R112" s="334">
        <v>974.4</v>
      </c>
      <c r="S112" s="334">
        <v>1018.7</v>
      </c>
      <c r="T112" s="334">
        <v>967.2</v>
      </c>
      <c r="U112" s="334">
        <v>1012.5</v>
      </c>
      <c r="V112" s="334">
        <v>968.1</v>
      </c>
      <c r="W112" s="334">
        <v>999</v>
      </c>
      <c r="X112" s="334">
        <v>982.5</v>
      </c>
      <c r="Y112" s="335">
        <v>1009.7</v>
      </c>
      <c r="Z112" s="369"/>
      <c r="AA112" s="109" t="s">
        <v>19</v>
      </c>
      <c r="AB112" s="290"/>
      <c r="AC112" s="290"/>
      <c r="AD112" s="290"/>
      <c r="AE112" s="290"/>
      <c r="AF112" s="290"/>
      <c r="AG112" s="290"/>
      <c r="AH112" s="290"/>
      <c r="AI112" s="304"/>
      <c r="AR112" s="290"/>
      <c r="AS112" s="290"/>
      <c r="AT112" s="290"/>
      <c r="AU112" s="290"/>
      <c r="AV112" s="290"/>
      <c r="AW112" s="290"/>
      <c r="AX112" s="290"/>
      <c r="AY112" s="290"/>
      <c r="AZ112" s="290"/>
      <c r="BA112" s="290"/>
      <c r="BB112" s="290"/>
      <c r="BC112" s="290"/>
      <c r="BD112" s="290"/>
      <c r="BE112" s="290"/>
      <c r="BF112" s="290"/>
      <c r="BG112" s="290"/>
      <c r="BH112" s="290"/>
      <c r="BI112" s="290"/>
    </row>
    <row r="113" spans="1:61" s="368" customFormat="1" ht="12.75">
      <c r="A113" s="359">
        <v>1981</v>
      </c>
      <c r="B113" s="329">
        <v>975.9</v>
      </c>
      <c r="C113" s="329">
        <v>1006.9</v>
      </c>
      <c r="D113" s="329">
        <v>966.9</v>
      </c>
      <c r="E113" s="329">
        <v>993.5</v>
      </c>
      <c r="F113" s="329">
        <v>968</v>
      </c>
      <c r="G113" s="329">
        <v>1023.7</v>
      </c>
      <c r="H113" s="329">
        <v>966.7</v>
      </c>
      <c r="I113" s="329">
        <v>1022.2</v>
      </c>
      <c r="J113" s="329">
        <v>968.7</v>
      </c>
      <c r="K113" s="329">
        <v>1016</v>
      </c>
      <c r="L113" s="329">
        <v>974.6</v>
      </c>
      <c r="M113" s="329">
        <v>1016.1</v>
      </c>
      <c r="N113" s="329">
        <v>962.1</v>
      </c>
      <c r="O113" s="329">
        <v>1023</v>
      </c>
      <c r="P113" s="329">
        <v>967.4</v>
      </c>
      <c r="Q113" s="329">
        <v>1009.5</v>
      </c>
      <c r="R113" s="329">
        <v>964.1</v>
      </c>
      <c r="S113" s="329">
        <v>1019.9</v>
      </c>
      <c r="T113" s="329">
        <v>970.6</v>
      </c>
      <c r="U113" s="329">
        <v>1005.2</v>
      </c>
      <c r="V113" s="329">
        <v>968.5</v>
      </c>
      <c r="W113" s="329">
        <v>1002</v>
      </c>
      <c r="X113" s="329">
        <v>970.2</v>
      </c>
      <c r="Y113" s="330">
        <v>998.7</v>
      </c>
      <c r="Z113" s="366"/>
      <c r="AA113" s="307" t="s">
        <v>36</v>
      </c>
      <c r="AB113" s="290"/>
      <c r="AC113" s="290"/>
      <c r="AD113" s="290"/>
      <c r="AE113" s="290"/>
      <c r="AF113" s="290"/>
      <c r="AG113" s="290"/>
      <c r="AH113" s="290"/>
      <c r="AI113" s="290"/>
      <c r="AJ113" s="357"/>
      <c r="AK113" s="290"/>
      <c r="AL113" s="290"/>
      <c r="AM113" s="290"/>
      <c r="AN113" s="290"/>
      <c r="AO113" s="290"/>
      <c r="AP113" s="290"/>
      <c r="AQ113" s="290"/>
      <c r="AR113" s="290"/>
      <c r="AS113" s="290"/>
      <c r="AT113" s="290"/>
      <c r="AU113" s="290"/>
      <c r="AV113" s="290"/>
      <c r="AW113" s="290"/>
      <c r="AX113" s="290"/>
      <c r="AY113" s="290"/>
      <c r="AZ113" s="290"/>
      <c r="BA113" s="290"/>
      <c r="BB113" s="290"/>
      <c r="BC113" s="290"/>
      <c r="BD113" s="290"/>
      <c r="BE113" s="290"/>
      <c r="BF113" s="290"/>
      <c r="BG113" s="290"/>
      <c r="BH113" s="290"/>
      <c r="BI113" s="290"/>
    </row>
    <row r="114" spans="1:61" s="365" customFormat="1" ht="12.75">
      <c r="A114" s="367">
        <v>1982</v>
      </c>
      <c r="B114" s="334">
        <v>975.4</v>
      </c>
      <c r="C114" s="334">
        <v>1006.9</v>
      </c>
      <c r="D114" s="334">
        <v>966.7</v>
      </c>
      <c r="E114" s="334">
        <v>996.2</v>
      </c>
      <c r="F114" s="334">
        <v>965.3</v>
      </c>
      <c r="G114" s="334">
        <v>1003.7</v>
      </c>
      <c r="H114" s="334">
        <v>966</v>
      </c>
      <c r="I114" s="334">
        <v>1001.9</v>
      </c>
      <c r="J114" s="334">
        <v>975.1</v>
      </c>
      <c r="K114" s="334">
        <v>1008.8</v>
      </c>
      <c r="L114" s="334">
        <v>985.7</v>
      </c>
      <c r="M114" s="334">
        <v>1018.3</v>
      </c>
      <c r="N114" s="334">
        <v>962</v>
      </c>
      <c r="O114" s="334">
        <v>1014.6</v>
      </c>
      <c r="P114" s="334">
        <v>974.6</v>
      </c>
      <c r="Q114" s="334">
        <v>1013.5</v>
      </c>
      <c r="R114" s="334">
        <v>961.1</v>
      </c>
      <c r="S114" s="334">
        <v>1021</v>
      </c>
      <c r="T114" s="334">
        <v>948.2</v>
      </c>
      <c r="U114" s="334">
        <v>1008.7</v>
      </c>
      <c r="V114" s="334">
        <v>975.6</v>
      </c>
      <c r="W114" s="334">
        <v>1005.7</v>
      </c>
      <c r="X114" s="334">
        <v>974</v>
      </c>
      <c r="Y114" s="335">
        <v>1009.3</v>
      </c>
      <c r="Z114" s="369"/>
      <c r="AA114" s="290" t="s">
        <v>46</v>
      </c>
      <c r="AB114" s="290"/>
      <c r="AC114" s="290"/>
      <c r="AD114" s="290"/>
      <c r="AE114" s="290"/>
      <c r="AF114" s="290"/>
      <c r="AG114" s="290"/>
      <c r="AH114" s="290"/>
      <c r="AI114" s="304"/>
      <c r="AJ114" s="283"/>
      <c r="AK114" s="304"/>
      <c r="AL114" s="304"/>
      <c r="AM114" s="304"/>
      <c r="AN114" s="304"/>
      <c r="AO114" s="304"/>
      <c r="AP114" s="304"/>
      <c r="AQ114" s="304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</row>
    <row r="115" spans="1:75" s="368" customFormat="1" ht="13.5" thickBot="1">
      <c r="A115" s="359">
        <v>1983</v>
      </c>
      <c r="B115" s="329">
        <v>985.2</v>
      </c>
      <c r="C115" s="329">
        <v>1005.1</v>
      </c>
      <c r="D115" s="370">
        <v>971</v>
      </c>
      <c r="E115" s="370">
        <v>1001.8</v>
      </c>
      <c r="F115" s="329">
        <v>965.5</v>
      </c>
      <c r="G115" s="329">
        <v>1007</v>
      </c>
      <c r="H115" s="329">
        <v>979.2</v>
      </c>
      <c r="I115" s="329">
        <v>1008.7</v>
      </c>
      <c r="J115" s="329">
        <v>971.2</v>
      </c>
      <c r="K115" s="329">
        <v>1026.8</v>
      </c>
      <c r="L115" s="329">
        <v>968</v>
      </c>
      <c r="M115" s="329">
        <v>1020.1</v>
      </c>
      <c r="N115" s="329">
        <v>975.4</v>
      </c>
      <c r="O115" s="329">
        <v>1004.1</v>
      </c>
      <c r="P115" s="329">
        <v>954.4</v>
      </c>
      <c r="Q115" s="329">
        <v>1022.2</v>
      </c>
      <c r="R115" s="329">
        <v>963.9</v>
      </c>
      <c r="S115" s="329">
        <v>1014.2</v>
      </c>
      <c r="T115" s="329">
        <v>956.9</v>
      </c>
      <c r="U115" s="329">
        <v>1005.7</v>
      </c>
      <c r="V115" s="329">
        <v>967.3</v>
      </c>
      <c r="W115" s="329">
        <v>996.3</v>
      </c>
      <c r="X115" s="329">
        <v>973.8</v>
      </c>
      <c r="Y115" s="330">
        <v>1004.6</v>
      </c>
      <c r="Z115" s="366"/>
      <c r="AA115" s="336"/>
      <c r="AB115" s="290"/>
      <c r="AC115" s="290"/>
      <c r="AD115" s="290"/>
      <c r="AE115" s="290"/>
      <c r="AF115" s="290"/>
      <c r="AG115" s="290"/>
      <c r="AH115" s="290"/>
      <c r="AI115" s="290"/>
      <c r="AJ115" s="357"/>
      <c r="AK115" s="290"/>
      <c r="AL115" s="290"/>
      <c r="AM115" s="290"/>
      <c r="AN115" s="290"/>
      <c r="AO115" s="290"/>
      <c r="AP115" s="290"/>
      <c r="AQ115" s="290"/>
      <c r="AR115" s="290"/>
      <c r="AS115" s="290"/>
      <c r="AT115" s="290"/>
      <c r="AU115" s="290"/>
      <c r="AV115" s="290"/>
      <c r="AW115" s="290"/>
      <c r="AX115" s="290"/>
      <c r="AY115" s="290"/>
      <c r="AZ115" s="290"/>
      <c r="BA115" s="290"/>
      <c r="BB115" s="290"/>
      <c r="BC115" s="290"/>
      <c r="BD115" s="290"/>
      <c r="BE115" s="290"/>
      <c r="BF115" s="290"/>
      <c r="BG115" s="290"/>
      <c r="BH115" s="290"/>
      <c r="BI115" s="290"/>
      <c r="BJ115" s="365"/>
      <c r="BK115" s="365"/>
      <c r="BL115" s="365"/>
      <c r="BM115" s="365"/>
      <c r="BN115" s="365"/>
      <c r="BO115" s="365"/>
      <c r="BP115" s="365"/>
      <c r="BQ115" s="365"/>
      <c r="BR115" s="365"/>
      <c r="BS115" s="365"/>
      <c r="BT115" s="365"/>
      <c r="BU115" s="365"/>
      <c r="BV115" s="365"/>
      <c r="BW115" s="365"/>
    </row>
    <row r="116" spans="1:43" ht="13.5" thickBot="1">
      <c r="A116" s="371">
        <v>1984</v>
      </c>
      <c r="B116" s="337">
        <v>971.2</v>
      </c>
      <c r="C116" s="330">
        <v>1011.1</v>
      </c>
      <c r="D116" s="115">
        <v>967.4</v>
      </c>
      <c r="E116" s="116">
        <v>998.6</v>
      </c>
      <c r="F116" s="337">
        <v>977.7</v>
      </c>
      <c r="G116" s="329">
        <v>1011</v>
      </c>
      <c r="H116" s="329">
        <v>967.7</v>
      </c>
      <c r="I116" s="329">
        <v>1000.7</v>
      </c>
      <c r="J116" s="329">
        <v>970.5</v>
      </c>
      <c r="K116" s="329">
        <v>1012.5</v>
      </c>
      <c r="L116" s="329">
        <v>961.1</v>
      </c>
      <c r="M116" s="329">
        <v>1015.7</v>
      </c>
      <c r="N116" s="329">
        <v>979.4</v>
      </c>
      <c r="O116" s="329">
        <v>1023.4</v>
      </c>
      <c r="P116" s="329">
        <v>943.3</v>
      </c>
      <c r="Q116" s="329">
        <v>1015.2</v>
      </c>
      <c r="R116" s="329">
        <v>977</v>
      </c>
      <c r="S116" s="329">
        <v>1016.5</v>
      </c>
      <c r="T116" s="329">
        <v>968.4</v>
      </c>
      <c r="U116" s="329">
        <v>1010.3</v>
      </c>
      <c r="V116" s="329">
        <v>980.2</v>
      </c>
      <c r="W116" s="329">
        <v>1007</v>
      </c>
      <c r="X116" s="329">
        <v>981</v>
      </c>
      <c r="Y116" s="330">
        <v>1017.2</v>
      </c>
      <c r="AA116" s="373"/>
      <c r="AB116" s="374"/>
      <c r="AC116" s="317"/>
      <c r="AD116" s="375"/>
      <c r="AE116" s="375"/>
      <c r="AG116" s="375"/>
      <c r="AI116" s="339"/>
      <c r="AJ116" s="304"/>
      <c r="AK116" s="304"/>
      <c r="AL116" s="304"/>
      <c r="AM116" s="304"/>
      <c r="AN116" s="304"/>
      <c r="AO116" s="304"/>
      <c r="AP116" s="304"/>
      <c r="AQ116" s="304"/>
    </row>
    <row r="117" spans="1:61" ht="13.5" thickBot="1">
      <c r="A117" s="295">
        <v>1985</v>
      </c>
      <c r="B117" s="334">
        <v>980</v>
      </c>
      <c r="C117" s="334">
        <v>1000.9</v>
      </c>
      <c r="D117" s="334">
        <v>962.1</v>
      </c>
      <c r="E117" s="117">
        <v>1004.1</v>
      </c>
      <c r="F117" s="341">
        <v>976.5</v>
      </c>
      <c r="G117" s="334">
        <v>1012.9</v>
      </c>
      <c r="H117" s="334">
        <v>962.8</v>
      </c>
      <c r="I117" s="334">
        <v>1008.3</v>
      </c>
      <c r="J117" s="334">
        <v>971.8</v>
      </c>
      <c r="K117" s="334">
        <v>1019.2</v>
      </c>
      <c r="L117" s="334">
        <v>983.8</v>
      </c>
      <c r="M117" s="334">
        <v>1027</v>
      </c>
      <c r="N117" s="334">
        <v>963</v>
      </c>
      <c r="O117" s="334">
        <v>1014.9</v>
      </c>
      <c r="P117" s="334">
        <v>968.5</v>
      </c>
      <c r="Q117" s="334">
        <v>1010.6</v>
      </c>
      <c r="R117" s="334">
        <v>958.5</v>
      </c>
      <c r="S117" s="334">
        <v>1002</v>
      </c>
      <c r="T117" s="334">
        <v>967.7</v>
      </c>
      <c r="U117" s="334">
        <v>1023</v>
      </c>
      <c r="V117" s="334">
        <v>975.8</v>
      </c>
      <c r="W117" s="334">
        <v>1006</v>
      </c>
      <c r="X117" s="334">
        <v>964.9</v>
      </c>
      <c r="Y117" s="372">
        <v>998.7</v>
      </c>
      <c r="AA117" s="66"/>
      <c r="AC117" s="304"/>
      <c r="AI117" s="294"/>
      <c r="AJ117" s="290"/>
      <c r="AK117" s="290"/>
      <c r="AL117" s="290"/>
      <c r="AM117" s="290"/>
      <c r="AN117" s="290"/>
      <c r="AO117" s="290"/>
      <c r="AP117" s="290"/>
      <c r="AQ117" s="290"/>
      <c r="AR117" s="290"/>
      <c r="AS117" s="290"/>
      <c r="AT117" s="290"/>
      <c r="AU117" s="290"/>
      <c r="AV117" s="290"/>
      <c r="AW117" s="290"/>
      <c r="AX117" s="290"/>
      <c r="AY117" s="290"/>
      <c r="AZ117" s="290"/>
      <c r="BA117" s="290"/>
      <c r="BB117" s="290"/>
      <c r="BC117" s="290"/>
      <c r="BD117" s="290"/>
      <c r="BE117" s="290"/>
      <c r="BF117" s="290"/>
      <c r="BG117" s="290"/>
      <c r="BH117" s="290"/>
      <c r="BI117" s="290"/>
    </row>
    <row r="118" spans="1:61" s="348" customFormat="1" ht="13.5" thickBot="1">
      <c r="A118" s="295">
        <v>1986</v>
      </c>
      <c r="B118" s="119">
        <f>962.1+4</f>
        <v>966.1</v>
      </c>
      <c r="C118" s="120">
        <v>1005</v>
      </c>
      <c r="D118" s="121">
        <v>969</v>
      </c>
      <c r="E118" s="121">
        <v>1016.1</v>
      </c>
      <c r="F118" s="121">
        <v>977.4</v>
      </c>
      <c r="G118" s="121">
        <v>1020</v>
      </c>
      <c r="H118" s="121">
        <v>967.5</v>
      </c>
      <c r="I118" s="121">
        <v>1011</v>
      </c>
      <c r="J118" s="121">
        <v>982</v>
      </c>
      <c r="K118" s="121">
        <v>1016</v>
      </c>
      <c r="L118" s="121">
        <v>964</v>
      </c>
      <c r="M118" s="121">
        <v>1005</v>
      </c>
      <c r="N118" s="121">
        <v>964</v>
      </c>
      <c r="O118" s="121">
        <v>1009</v>
      </c>
      <c r="P118" s="121">
        <v>958</v>
      </c>
      <c r="Q118" s="121">
        <v>1005</v>
      </c>
      <c r="R118" s="121">
        <v>964</v>
      </c>
      <c r="S118" s="121">
        <v>1014</v>
      </c>
      <c r="T118" s="121">
        <v>966</v>
      </c>
      <c r="U118" s="116">
        <v>1014</v>
      </c>
      <c r="V118" s="337">
        <v>953.6</v>
      </c>
      <c r="W118" s="122">
        <v>1002.6</v>
      </c>
      <c r="X118" s="115">
        <v>969.7</v>
      </c>
      <c r="Y118" s="116">
        <v>1007.9</v>
      </c>
      <c r="AA118" s="89"/>
      <c r="AB118" s="357"/>
      <c r="AC118" s="290"/>
      <c r="AI118" s="211"/>
      <c r="AJ118" s="304"/>
      <c r="AK118" s="304"/>
      <c r="AL118" s="304"/>
      <c r="AM118" s="304"/>
      <c r="AN118" s="304"/>
      <c r="AO118" s="304"/>
      <c r="AP118" s="304"/>
      <c r="AQ118" s="304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</row>
    <row r="119" spans="1:61" s="348" customFormat="1" ht="13.5" thickBot="1">
      <c r="A119" s="376">
        <v>1987</v>
      </c>
      <c r="B119" s="123">
        <v>966.4</v>
      </c>
      <c r="C119" s="60">
        <v>1015.9</v>
      </c>
      <c r="D119" s="124">
        <v>961.7</v>
      </c>
      <c r="E119" s="54">
        <v>1023.1</v>
      </c>
      <c r="F119" s="334">
        <v>964.3</v>
      </c>
      <c r="G119" s="54">
        <v>1007.9</v>
      </c>
      <c r="H119" s="334">
        <v>970.5</v>
      </c>
      <c r="I119" s="54">
        <v>1007.4</v>
      </c>
      <c r="J119" s="334">
        <v>975.5</v>
      </c>
      <c r="K119" s="54">
        <v>1018.4</v>
      </c>
      <c r="L119" s="334">
        <v>974</v>
      </c>
      <c r="M119" s="54">
        <v>1016.2</v>
      </c>
      <c r="N119" s="334">
        <v>962.7</v>
      </c>
      <c r="O119" s="54">
        <v>1030.5</v>
      </c>
      <c r="P119" s="334">
        <v>974.9</v>
      </c>
      <c r="Q119" s="54">
        <v>1019.5</v>
      </c>
      <c r="R119" s="334">
        <v>963.2</v>
      </c>
      <c r="S119" s="54">
        <v>1012.5</v>
      </c>
      <c r="T119" s="334">
        <v>964</v>
      </c>
      <c r="U119" s="54">
        <v>1007.1</v>
      </c>
      <c r="V119" s="334">
        <v>964.4</v>
      </c>
      <c r="W119" s="54">
        <v>1010.8</v>
      </c>
      <c r="X119" s="334">
        <v>970.3</v>
      </c>
      <c r="Y119" s="125">
        <v>1000.8</v>
      </c>
      <c r="AA119" s="339"/>
      <c r="AB119" s="304"/>
      <c r="AC119" s="304"/>
      <c r="AI119" s="212"/>
      <c r="AJ119" s="304"/>
      <c r="AK119" s="304"/>
      <c r="AL119" s="306"/>
      <c r="AM119" s="306"/>
      <c r="AN119" s="306"/>
      <c r="AO119" s="306"/>
      <c r="AP119" s="306"/>
      <c r="AQ119" s="306"/>
      <c r="AR119" s="306"/>
      <c r="AS119" s="306"/>
      <c r="AT119" s="306"/>
      <c r="AU119" s="306"/>
      <c r="AV119" s="306"/>
      <c r="AW119" s="306"/>
      <c r="AX119" s="306"/>
      <c r="AY119" s="306"/>
      <c r="AZ119" s="306"/>
      <c r="BA119" s="306"/>
      <c r="BB119" s="306"/>
      <c r="BC119" s="306"/>
      <c r="BD119" s="306"/>
      <c r="BE119" s="306"/>
      <c r="BF119" s="306"/>
      <c r="BG119" s="306"/>
      <c r="BH119" s="306"/>
      <c r="BI119" s="306"/>
    </row>
    <row r="120" spans="1:61" s="348" customFormat="1" ht="13.5" thickBot="1">
      <c r="A120" s="376">
        <v>1988</v>
      </c>
      <c r="B120" s="72">
        <v>979</v>
      </c>
      <c r="C120" s="72">
        <v>1018</v>
      </c>
      <c r="D120" s="151">
        <v>976.7</v>
      </c>
      <c r="E120" s="159">
        <v>1002.9</v>
      </c>
      <c r="F120" s="329">
        <v>974.4</v>
      </c>
      <c r="G120" s="49">
        <v>1009.4</v>
      </c>
      <c r="H120" s="329">
        <v>972.9</v>
      </c>
      <c r="I120" s="49">
        <v>1009.2</v>
      </c>
      <c r="J120" s="329">
        <v>982.5</v>
      </c>
      <c r="K120" s="49">
        <v>1018.6</v>
      </c>
      <c r="L120" s="329">
        <v>976.6</v>
      </c>
      <c r="M120" s="49">
        <v>1013.9</v>
      </c>
      <c r="N120" s="329">
        <v>961.8</v>
      </c>
      <c r="O120" s="49">
        <v>1009</v>
      </c>
      <c r="P120" s="329">
        <v>983.4</v>
      </c>
      <c r="Q120" s="329">
        <v>1024.1</v>
      </c>
      <c r="R120" s="329">
        <v>965.6</v>
      </c>
      <c r="S120" s="49">
        <v>1013.6</v>
      </c>
      <c r="T120" s="329">
        <v>979.4</v>
      </c>
      <c r="U120" s="49">
        <v>1023.2</v>
      </c>
      <c r="V120" s="329">
        <v>975</v>
      </c>
      <c r="W120" s="49">
        <v>999.2</v>
      </c>
      <c r="X120" s="329">
        <v>966</v>
      </c>
      <c r="Y120" s="126">
        <v>998.7</v>
      </c>
      <c r="AA120" s="294"/>
      <c r="AB120" s="290"/>
      <c r="AC120" s="290"/>
      <c r="AI120" s="350"/>
      <c r="AJ120" s="290"/>
      <c r="AK120" s="290"/>
      <c r="AL120" s="290"/>
      <c r="AM120" s="290"/>
      <c r="AN120" s="290"/>
      <c r="AO120" s="290"/>
      <c r="AP120" s="290"/>
      <c r="AQ120" s="290"/>
      <c r="AR120" s="290"/>
      <c r="AS120" s="290"/>
      <c r="AT120" s="290"/>
      <c r="AU120" s="290"/>
      <c r="AV120" s="290"/>
      <c r="AW120" s="290"/>
      <c r="AX120" s="290"/>
      <c r="AY120" s="290"/>
      <c r="AZ120" s="290"/>
      <c r="BA120" s="290"/>
      <c r="BB120" s="290"/>
      <c r="BC120" s="290"/>
      <c r="BD120" s="290"/>
      <c r="BE120" s="290"/>
      <c r="BF120" s="290"/>
      <c r="BG120" s="290"/>
      <c r="BH120" s="290"/>
      <c r="BI120" s="290"/>
    </row>
    <row r="121" spans="1:61" ht="13.5" thickBot="1">
      <c r="A121" s="376">
        <v>1989</v>
      </c>
      <c r="B121" s="67">
        <v>980</v>
      </c>
      <c r="C121" s="67">
        <v>1012</v>
      </c>
      <c r="D121" s="72">
        <v>981.5</v>
      </c>
      <c r="E121" s="72">
        <v>1013.9</v>
      </c>
      <c r="F121" s="340">
        <v>968.5</v>
      </c>
      <c r="G121" s="60">
        <v>1010.4</v>
      </c>
      <c r="H121" s="341">
        <v>980.7</v>
      </c>
      <c r="I121" s="60">
        <v>1004.3</v>
      </c>
      <c r="J121" s="341">
        <v>964.7</v>
      </c>
      <c r="K121" s="60">
        <v>1011.9</v>
      </c>
      <c r="L121" s="341">
        <v>964.5</v>
      </c>
      <c r="M121" s="60">
        <v>1022</v>
      </c>
      <c r="N121" s="341">
        <v>972.7</v>
      </c>
      <c r="O121" s="60">
        <v>1013.8</v>
      </c>
      <c r="P121" s="334">
        <v>982.5</v>
      </c>
      <c r="Q121" s="334">
        <v>1016.4</v>
      </c>
      <c r="R121" s="341">
        <v>969.9</v>
      </c>
      <c r="S121" s="60">
        <v>1019.9</v>
      </c>
      <c r="T121" s="341">
        <v>967.9</v>
      </c>
      <c r="U121" s="60">
        <v>1009.5</v>
      </c>
      <c r="V121" s="341">
        <v>954.4</v>
      </c>
      <c r="W121" s="60">
        <v>1005.8</v>
      </c>
      <c r="X121" s="341">
        <v>967.9</v>
      </c>
      <c r="Y121" s="168">
        <v>1004.9</v>
      </c>
      <c r="AA121" s="66"/>
      <c r="AB121" s="304"/>
      <c r="AC121" s="304"/>
      <c r="AI121" s="294"/>
      <c r="AJ121" s="290"/>
      <c r="AK121" s="290"/>
      <c r="AL121" s="290"/>
      <c r="AM121" s="290"/>
      <c r="AN121" s="290"/>
      <c r="AO121" s="290"/>
      <c r="AP121" s="290"/>
      <c r="AQ121" s="290"/>
      <c r="AR121" s="290"/>
      <c r="AS121" s="290"/>
      <c r="AT121" s="290"/>
      <c r="AU121" s="290"/>
      <c r="AV121" s="290"/>
      <c r="AW121" s="290"/>
      <c r="AX121" s="290"/>
      <c r="AY121" s="290"/>
      <c r="AZ121" s="290"/>
      <c r="BA121" s="290"/>
      <c r="BB121" s="290"/>
      <c r="BC121" s="290"/>
      <c r="BD121" s="290"/>
      <c r="BE121" s="290"/>
      <c r="BF121" s="290"/>
      <c r="BG121" s="290"/>
      <c r="BH121" s="290"/>
      <c r="BI121" s="290"/>
    </row>
    <row r="122" spans="1:43" ht="13.5" thickBot="1">
      <c r="A122" s="295">
        <v>1990</v>
      </c>
      <c r="B122" s="67">
        <v>985.9</v>
      </c>
      <c r="C122" s="67">
        <v>1010.1</v>
      </c>
      <c r="D122" s="67">
        <v>977.1</v>
      </c>
      <c r="E122" s="67">
        <v>1008.3</v>
      </c>
      <c r="F122" s="72">
        <v>965.8</v>
      </c>
      <c r="G122" s="72">
        <v>1015.2</v>
      </c>
      <c r="H122" s="72">
        <v>970.9</v>
      </c>
      <c r="I122" s="72">
        <v>1014.6</v>
      </c>
      <c r="J122" s="72">
        <v>967</v>
      </c>
      <c r="K122" s="72">
        <v>1031.3</v>
      </c>
      <c r="L122" s="72">
        <v>958.2</v>
      </c>
      <c r="M122" s="72">
        <v>1015.5</v>
      </c>
      <c r="N122" s="72">
        <v>965</v>
      </c>
      <c r="O122" s="72">
        <v>1015</v>
      </c>
      <c r="P122" s="340">
        <v>967.1</v>
      </c>
      <c r="Q122" s="372">
        <v>1008.3</v>
      </c>
      <c r="R122" s="72">
        <v>964.9</v>
      </c>
      <c r="S122" s="72">
        <v>1022.5</v>
      </c>
      <c r="T122" s="72">
        <v>957.4</v>
      </c>
      <c r="U122" s="72">
        <v>1003.8</v>
      </c>
      <c r="V122" s="72">
        <v>960</v>
      </c>
      <c r="W122" s="72">
        <v>1000.9</v>
      </c>
      <c r="X122" s="127"/>
      <c r="Y122" s="128">
        <v>1005.2</v>
      </c>
      <c r="AA122" s="66"/>
      <c r="AB122" s="304"/>
      <c r="AC122" s="304"/>
      <c r="AI122" s="339"/>
      <c r="AJ122" s="304"/>
      <c r="AK122" s="304"/>
      <c r="AL122" s="304"/>
      <c r="AM122" s="304"/>
      <c r="AN122" s="304"/>
      <c r="AO122" s="304"/>
      <c r="AP122" s="304"/>
      <c r="AQ122" s="304"/>
    </row>
    <row r="123" spans="1:61" ht="12.75">
      <c r="A123" s="295">
        <v>1991</v>
      </c>
      <c r="B123" s="67">
        <v>973.5</v>
      </c>
      <c r="C123" s="67">
        <v>1003.5</v>
      </c>
      <c r="D123" s="67">
        <v>972.5</v>
      </c>
      <c r="E123" s="67">
        <v>1013</v>
      </c>
      <c r="F123" s="67">
        <v>963</v>
      </c>
      <c r="G123" s="67">
        <v>1023</v>
      </c>
      <c r="H123" s="67">
        <v>971</v>
      </c>
      <c r="I123" s="67">
        <v>1019</v>
      </c>
      <c r="J123" s="67">
        <v>971.5</v>
      </c>
      <c r="K123" s="67">
        <v>1015</v>
      </c>
      <c r="L123" s="67">
        <v>960</v>
      </c>
      <c r="M123" s="67">
        <v>1013</v>
      </c>
      <c r="N123" s="67">
        <v>964</v>
      </c>
      <c r="O123" s="67">
        <v>1012</v>
      </c>
      <c r="P123" s="72">
        <v>954</v>
      </c>
      <c r="Q123" s="72">
        <v>1016</v>
      </c>
      <c r="R123" s="67">
        <v>960</v>
      </c>
      <c r="S123" s="67">
        <v>1024</v>
      </c>
      <c r="T123" s="67">
        <v>956</v>
      </c>
      <c r="U123" s="67">
        <v>1015</v>
      </c>
      <c r="V123" s="67">
        <v>967</v>
      </c>
      <c r="W123" s="67">
        <v>1002</v>
      </c>
      <c r="X123" s="72">
        <v>978.9</v>
      </c>
      <c r="Y123" s="112">
        <v>1009.5</v>
      </c>
      <c r="AA123" s="70"/>
      <c r="AB123" s="304"/>
      <c r="AC123" s="304"/>
      <c r="AI123" s="290"/>
      <c r="AJ123" s="290"/>
      <c r="AK123" s="290"/>
      <c r="AL123" s="290"/>
      <c r="AM123" s="290"/>
      <c r="AN123" s="290"/>
      <c r="AO123" s="290"/>
      <c r="AP123" s="290"/>
      <c r="AQ123" s="290"/>
      <c r="AR123" s="290"/>
      <c r="AS123" s="290"/>
      <c r="AT123" s="290"/>
      <c r="AU123" s="290"/>
      <c r="AV123" s="290"/>
      <c r="AW123" s="290"/>
      <c r="AX123" s="290"/>
      <c r="AY123" s="290"/>
      <c r="AZ123" s="290"/>
      <c r="BA123" s="290"/>
      <c r="BB123" s="290"/>
      <c r="BC123" s="290"/>
      <c r="BD123" s="290"/>
      <c r="BE123" s="290"/>
      <c r="BF123" s="290"/>
      <c r="BG123" s="290"/>
      <c r="BH123" s="290"/>
      <c r="BI123" s="290"/>
    </row>
    <row r="124" spans="1:43" ht="12.75">
      <c r="A124" s="295">
        <v>1992</v>
      </c>
      <c r="B124" s="67">
        <v>971</v>
      </c>
      <c r="C124" s="67">
        <v>1006.9</v>
      </c>
      <c r="D124" s="67">
        <v>966.5</v>
      </c>
      <c r="E124" s="67">
        <v>1004</v>
      </c>
      <c r="F124" s="67">
        <v>962.8</v>
      </c>
      <c r="G124" s="67">
        <v>1010.2</v>
      </c>
      <c r="H124" s="67">
        <v>965</v>
      </c>
      <c r="I124" s="67">
        <v>1023.1</v>
      </c>
      <c r="J124" s="67">
        <v>983.7</v>
      </c>
      <c r="K124" s="67">
        <v>1016</v>
      </c>
      <c r="L124" s="67">
        <v>973.8</v>
      </c>
      <c r="M124" s="67">
        <v>1018</v>
      </c>
      <c r="N124" s="67">
        <v>966.2</v>
      </c>
      <c r="O124" s="67">
        <v>1023.4</v>
      </c>
      <c r="P124" s="67">
        <v>972</v>
      </c>
      <c r="Q124" s="67">
        <v>1012</v>
      </c>
      <c r="R124" s="67">
        <v>950</v>
      </c>
      <c r="S124" s="67">
        <v>1005</v>
      </c>
      <c r="T124" s="67">
        <v>961.5</v>
      </c>
      <c r="U124" s="67">
        <v>1020.5</v>
      </c>
      <c r="V124" s="67">
        <v>964</v>
      </c>
      <c r="W124" s="67">
        <v>1011.5</v>
      </c>
      <c r="X124" s="67">
        <v>972</v>
      </c>
      <c r="Y124" s="69">
        <v>1010.5</v>
      </c>
      <c r="AA124" s="304"/>
      <c r="AB124" s="304"/>
      <c r="AC124" s="304"/>
      <c r="AI124" s="292"/>
      <c r="AJ124" s="304"/>
      <c r="AK124" s="304"/>
      <c r="AL124" s="304"/>
      <c r="AM124" s="304"/>
      <c r="AN124" s="304"/>
      <c r="AO124" s="304"/>
      <c r="AP124" s="304"/>
      <c r="AQ124" s="304"/>
    </row>
    <row r="125" spans="1:61" ht="12.75">
      <c r="A125" s="295">
        <v>1993</v>
      </c>
      <c r="B125" s="67">
        <v>979.7</v>
      </c>
      <c r="C125" s="67">
        <v>1009.2</v>
      </c>
      <c r="D125" s="67">
        <v>972.1</v>
      </c>
      <c r="E125" s="67">
        <v>1015.2</v>
      </c>
      <c r="F125" s="67">
        <v>969.7</v>
      </c>
      <c r="G125" s="67">
        <v>1010.4</v>
      </c>
      <c r="H125" s="67">
        <v>959.2</v>
      </c>
      <c r="I125" s="67">
        <v>1012.6</v>
      </c>
      <c r="J125" s="67">
        <v>969.3</v>
      </c>
      <c r="K125" s="67">
        <v>1018.4</v>
      </c>
      <c r="L125" s="67">
        <v>972.6</v>
      </c>
      <c r="M125" s="67">
        <v>1022.9</v>
      </c>
      <c r="N125" s="67">
        <v>963.6</v>
      </c>
      <c r="O125" s="67">
        <v>1019.4</v>
      </c>
      <c r="P125" s="67">
        <v>961.4</v>
      </c>
      <c r="Q125" s="67">
        <v>1011.5</v>
      </c>
      <c r="R125" s="67">
        <v>951.9</v>
      </c>
      <c r="S125" s="67">
        <v>1013.9</v>
      </c>
      <c r="T125" s="67">
        <v>954.8</v>
      </c>
      <c r="U125" s="67">
        <v>1007.8</v>
      </c>
      <c r="V125" s="67">
        <v>965.3</v>
      </c>
      <c r="W125" s="67">
        <v>1004</v>
      </c>
      <c r="X125" s="67">
        <v>964.6</v>
      </c>
      <c r="Y125" s="69">
        <v>1001.3</v>
      </c>
      <c r="AA125" s="339"/>
      <c r="AB125" s="304"/>
      <c r="AC125" s="304"/>
      <c r="AL125" s="290"/>
      <c r="AM125" s="290"/>
      <c r="AN125" s="290"/>
      <c r="AO125" s="290"/>
      <c r="AP125" s="290"/>
      <c r="AQ125" s="290"/>
      <c r="AR125" s="290"/>
      <c r="AS125" s="290"/>
      <c r="AT125" s="290"/>
      <c r="AU125" s="290"/>
      <c r="AV125" s="290"/>
      <c r="AW125" s="290"/>
      <c r="AX125" s="290"/>
      <c r="AY125" s="290"/>
      <c r="AZ125" s="290"/>
      <c r="BA125" s="290"/>
      <c r="BB125" s="290"/>
      <c r="BC125" s="290"/>
      <c r="BD125" s="290"/>
      <c r="BE125" s="290"/>
      <c r="BF125" s="290"/>
      <c r="BG125" s="290"/>
      <c r="BH125" s="290"/>
      <c r="BI125" s="290"/>
    </row>
    <row r="126" spans="1:43" ht="12.75">
      <c r="A126" s="295">
        <v>1994</v>
      </c>
      <c r="B126" s="67">
        <v>969.4</v>
      </c>
      <c r="C126" s="67">
        <v>990.3</v>
      </c>
      <c r="D126" s="67">
        <v>958.4</v>
      </c>
      <c r="E126" s="67">
        <v>1004.3</v>
      </c>
      <c r="F126" s="67">
        <v>969.7</v>
      </c>
      <c r="G126" s="67">
        <v>1011.9</v>
      </c>
      <c r="H126" s="67">
        <v>968.9</v>
      </c>
      <c r="I126" s="67">
        <v>1018.4</v>
      </c>
      <c r="J126" s="67">
        <v>970.1</v>
      </c>
      <c r="K126" s="67">
        <v>1019.9</v>
      </c>
      <c r="L126" s="67">
        <v>970.6</v>
      </c>
      <c r="M126" s="67">
        <v>1020.2</v>
      </c>
      <c r="N126" s="67">
        <v>967.3</v>
      </c>
      <c r="O126" s="67">
        <v>1016.8</v>
      </c>
      <c r="P126" s="67">
        <v>962.5</v>
      </c>
      <c r="Q126" s="67">
        <v>1012.9</v>
      </c>
      <c r="R126" s="67">
        <v>959.2</v>
      </c>
      <c r="S126" s="67">
        <v>1005.8</v>
      </c>
      <c r="T126" s="67">
        <v>967.5</v>
      </c>
      <c r="U126" s="67">
        <v>1011.9</v>
      </c>
      <c r="V126" s="67">
        <v>974.4</v>
      </c>
      <c r="W126" s="67">
        <v>1010.2</v>
      </c>
      <c r="X126" s="67">
        <v>978.7</v>
      </c>
      <c r="Y126" s="69">
        <v>1005.6</v>
      </c>
      <c r="AA126" s="294"/>
      <c r="AB126" s="290"/>
      <c r="AC126" s="290"/>
      <c r="AL126" s="304"/>
      <c r="AM126" s="304"/>
      <c r="AN126" s="304"/>
      <c r="AO126" s="304"/>
      <c r="AP126" s="304"/>
      <c r="AQ126" s="304"/>
    </row>
    <row r="127" spans="1:61" ht="12.75">
      <c r="A127" s="295">
        <v>1995</v>
      </c>
      <c r="B127" s="67">
        <v>973.9</v>
      </c>
      <c r="C127" s="67">
        <v>1009.5</v>
      </c>
      <c r="D127" s="67">
        <v>964.1</v>
      </c>
      <c r="E127" s="67">
        <v>1019.3</v>
      </c>
      <c r="F127" s="67">
        <v>947.7</v>
      </c>
      <c r="G127" s="67">
        <v>1004.5</v>
      </c>
      <c r="H127" s="67">
        <v>960.1</v>
      </c>
      <c r="I127" s="67">
        <v>1017.6</v>
      </c>
      <c r="J127" s="67">
        <v>965.3</v>
      </c>
      <c r="K127" s="67">
        <v>1009.8</v>
      </c>
      <c r="L127" s="67">
        <v>972.6</v>
      </c>
      <c r="M127" s="67">
        <v>1003.3</v>
      </c>
      <c r="N127" s="67">
        <v>971.3</v>
      </c>
      <c r="O127" s="67">
        <v>1013.4</v>
      </c>
      <c r="P127" s="67">
        <v>966</v>
      </c>
      <c r="Q127" s="67">
        <v>1019.7</v>
      </c>
      <c r="R127" s="67">
        <v>952.2</v>
      </c>
      <c r="S127" s="67">
        <v>1013.9</v>
      </c>
      <c r="T127" s="67">
        <v>962.3</v>
      </c>
      <c r="U127" s="67">
        <v>1018.2</v>
      </c>
      <c r="V127" s="67">
        <v>961.5</v>
      </c>
      <c r="W127" s="67">
        <v>1008.1</v>
      </c>
      <c r="X127" s="67">
        <v>960.3</v>
      </c>
      <c r="Y127" s="69">
        <v>1011.3</v>
      </c>
      <c r="AA127" s="339"/>
      <c r="AB127" s="304"/>
      <c r="AC127" s="304"/>
      <c r="AL127" s="290"/>
      <c r="AM127" s="290"/>
      <c r="AN127" s="290"/>
      <c r="AO127" s="290"/>
      <c r="AP127" s="290"/>
      <c r="AQ127" s="290"/>
      <c r="AR127" s="290"/>
      <c r="AS127" s="290"/>
      <c r="AT127" s="290"/>
      <c r="AU127" s="290"/>
      <c r="AV127" s="290"/>
      <c r="AW127" s="290"/>
      <c r="AX127" s="290"/>
      <c r="AY127" s="290"/>
      <c r="AZ127" s="290"/>
      <c r="BA127" s="290"/>
      <c r="BB127" s="290"/>
      <c r="BC127" s="290"/>
      <c r="BD127" s="290"/>
      <c r="BE127" s="290"/>
      <c r="BF127" s="290"/>
      <c r="BG127" s="290"/>
      <c r="BH127" s="290"/>
      <c r="BI127" s="290"/>
    </row>
    <row r="128" spans="1:43" ht="12.75">
      <c r="A128" s="295">
        <v>1996</v>
      </c>
      <c r="B128" s="67">
        <v>971.1</v>
      </c>
      <c r="C128" s="67">
        <v>1017.2</v>
      </c>
      <c r="D128" s="67">
        <v>953.9</v>
      </c>
      <c r="E128" s="67">
        <v>1018.8</v>
      </c>
      <c r="F128" s="67">
        <v>961.6</v>
      </c>
      <c r="G128" s="67">
        <v>1004.7</v>
      </c>
      <c r="H128" s="67">
        <v>970.4</v>
      </c>
      <c r="I128" s="67">
        <v>1014.1</v>
      </c>
      <c r="J128" s="67">
        <v>961.4</v>
      </c>
      <c r="K128" s="67">
        <v>1018.8</v>
      </c>
      <c r="L128" s="67">
        <v>965.5</v>
      </c>
      <c r="M128" s="67">
        <v>1030.9</v>
      </c>
      <c r="N128" s="67">
        <v>959.8</v>
      </c>
      <c r="O128" s="67">
        <v>1010.4</v>
      </c>
      <c r="P128" s="67">
        <v>962.1</v>
      </c>
      <c r="Q128" s="67">
        <v>1021.1</v>
      </c>
      <c r="R128" s="67">
        <v>979.1</v>
      </c>
      <c r="S128" s="67">
        <v>1014.5</v>
      </c>
      <c r="T128" s="67">
        <v>962.2</v>
      </c>
      <c r="U128" s="67">
        <v>1007.5</v>
      </c>
      <c r="V128" s="67">
        <v>955.4</v>
      </c>
      <c r="W128" s="67">
        <v>1002.6</v>
      </c>
      <c r="X128" s="67">
        <v>968.4</v>
      </c>
      <c r="Y128" s="69">
        <v>1012.1</v>
      </c>
      <c r="AA128" s="294"/>
      <c r="AB128" s="290"/>
      <c r="AC128" s="290"/>
      <c r="AL128" s="304"/>
      <c r="AM128" s="304"/>
      <c r="AN128" s="304"/>
      <c r="AO128" s="304"/>
      <c r="AP128" s="304"/>
      <c r="AQ128" s="304"/>
    </row>
    <row r="129" spans="1:61" ht="12.75">
      <c r="A129" s="295">
        <v>1997</v>
      </c>
      <c r="B129" s="67">
        <v>967</v>
      </c>
      <c r="C129" s="67">
        <v>1005.2</v>
      </c>
      <c r="D129" s="67">
        <v>974.7</v>
      </c>
      <c r="E129" s="67">
        <v>1007.9</v>
      </c>
      <c r="F129" s="67">
        <v>963.8</v>
      </c>
      <c r="G129" s="67">
        <v>1013.5</v>
      </c>
      <c r="H129" s="67">
        <v>965.4</v>
      </c>
      <c r="I129" s="67">
        <v>1016.1</v>
      </c>
      <c r="J129" s="67">
        <v>977.4</v>
      </c>
      <c r="K129" s="67">
        <v>1019.4</v>
      </c>
      <c r="L129" s="67">
        <v>986.3</v>
      </c>
      <c r="M129" s="67">
        <v>1021.8</v>
      </c>
      <c r="N129" s="67">
        <v>959.2</v>
      </c>
      <c r="O129" s="67">
        <v>1019.3</v>
      </c>
      <c r="P129" s="67">
        <v>957.8</v>
      </c>
      <c r="Q129" s="67">
        <v>1011.2</v>
      </c>
      <c r="R129" s="67">
        <v>955.2</v>
      </c>
      <c r="S129" s="67">
        <v>1022</v>
      </c>
      <c r="T129" s="67">
        <v>972</v>
      </c>
      <c r="U129" s="67">
        <v>1021.6</v>
      </c>
      <c r="V129" s="67">
        <v>976.7</v>
      </c>
      <c r="W129" s="67">
        <v>1014.3</v>
      </c>
      <c r="X129" s="67">
        <v>980.9</v>
      </c>
      <c r="Y129" s="69">
        <v>1019.2</v>
      </c>
      <c r="AA129" s="203" t="s">
        <v>40</v>
      </c>
      <c r="AB129" s="304"/>
      <c r="AC129" s="290"/>
      <c r="AL129" s="290"/>
      <c r="AM129" s="290"/>
      <c r="AN129" s="290"/>
      <c r="AO129" s="290"/>
      <c r="AP129" s="290"/>
      <c r="AQ129" s="290"/>
      <c r="AR129" s="290"/>
      <c r="AS129" s="290"/>
      <c r="AT129" s="290"/>
      <c r="AU129" s="290"/>
      <c r="AV129" s="290"/>
      <c r="AW129" s="290"/>
      <c r="AX129" s="290"/>
      <c r="AY129" s="290"/>
      <c r="AZ129" s="290"/>
      <c r="BA129" s="290"/>
      <c r="BB129" s="290"/>
      <c r="BC129" s="290"/>
      <c r="BD129" s="290"/>
      <c r="BE129" s="290"/>
      <c r="BF129" s="290"/>
      <c r="BG129" s="290"/>
      <c r="BH129" s="290"/>
      <c r="BI129" s="290"/>
    </row>
    <row r="130" spans="1:43" ht="12.75">
      <c r="A130" s="295">
        <v>1998</v>
      </c>
      <c r="B130" s="67">
        <v>972.6</v>
      </c>
      <c r="C130" s="67">
        <v>1001.4</v>
      </c>
      <c r="D130" s="67">
        <v>976.8</v>
      </c>
      <c r="E130" s="67">
        <v>1013.5</v>
      </c>
      <c r="F130" s="67">
        <v>971.1</v>
      </c>
      <c r="G130" s="67">
        <v>1008.9</v>
      </c>
      <c r="H130" s="67">
        <v>973.3</v>
      </c>
      <c r="I130" s="67">
        <v>1020</v>
      </c>
      <c r="J130" s="67">
        <v>970.9</v>
      </c>
      <c r="K130" s="67">
        <v>1018</v>
      </c>
      <c r="L130" s="67">
        <v>954.1</v>
      </c>
      <c r="M130" s="67">
        <v>1013.2</v>
      </c>
      <c r="N130" s="67">
        <v>954.1</v>
      </c>
      <c r="O130" s="67">
        <v>1013.2</v>
      </c>
      <c r="P130" s="67">
        <v>964.2</v>
      </c>
      <c r="Q130" s="67">
        <v>1013.4</v>
      </c>
      <c r="R130" s="67">
        <v>964.7</v>
      </c>
      <c r="S130" s="67">
        <v>1015.4</v>
      </c>
      <c r="T130" s="67">
        <v>955.6</v>
      </c>
      <c r="U130" s="67">
        <v>1012.4</v>
      </c>
      <c r="V130" s="67">
        <v>953.8</v>
      </c>
      <c r="W130" s="67">
        <v>1020.5</v>
      </c>
      <c r="X130" s="67">
        <v>962.4</v>
      </c>
      <c r="Y130" s="69">
        <v>1007.4</v>
      </c>
      <c r="AA130" s="204" t="s">
        <v>37</v>
      </c>
      <c r="AB130" s="304"/>
      <c r="AC130" s="304"/>
      <c r="AI130" s="339"/>
      <c r="AJ130" s="304"/>
      <c r="AK130" s="304"/>
      <c r="AL130" s="304"/>
      <c r="AM130" s="304"/>
      <c r="AN130" s="304"/>
      <c r="AO130" s="304"/>
      <c r="AP130" s="304"/>
      <c r="AQ130" s="304"/>
    </row>
    <row r="131" spans="1:61" ht="12.75">
      <c r="A131" s="295">
        <v>1999</v>
      </c>
      <c r="B131" s="67">
        <v>973.8</v>
      </c>
      <c r="C131" s="67">
        <v>1005.9</v>
      </c>
      <c r="D131" s="67">
        <v>961.6</v>
      </c>
      <c r="E131" s="67">
        <v>1006.2</v>
      </c>
      <c r="F131" s="67">
        <v>964.8</v>
      </c>
      <c r="G131" s="67">
        <v>1010.2</v>
      </c>
      <c r="H131" s="67">
        <v>963.8</v>
      </c>
      <c r="I131" s="67">
        <v>1010.1</v>
      </c>
      <c r="J131" s="67">
        <v>958.9</v>
      </c>
      <c r="K131" s="67">
        <v>1023.9</v>
      </c>
      <c r="L131" s="67">
        <v>964.7</v>
      </c>
      <c r="M131" s="67">
        <v>1013.5</v>
      </c>
      <c r="N131" s="67">
        <v>965</v>
      </c>
      <c r="O131" s="67">
        <v>1019.4</v>
      </c>
      <c r="P131" s="67">
        <v>957.2</v>
      </c>
      <c r="Q131" s="67">
        <v>1015.3</v>
      </c>
      <c r="R131" s="67">
        <v>966.5</v>
      </c>
      <c r="S131" s="67">
        <v>1010.7</v>
      </c>
      <c r="T131" s="67">
        <v>943.8</v>
      </c>
      <c r="U131" s="67">
        <v>1014.3</v>
      </c>
      <c r="V131" s="67">
        <v>952.7</v>
      </c>
      <c r="W131" s="67">
        <v>1014.6</v>
      </c>
      <c r="X131" s="67">
        <v>959.5</v>
      </c>
      <c r="Y131" s="69">
        <v>1000.5</v>
      </c>
      <c r="AA131" s="307" t="s">
        <v>20</v>
      </c>
      <c r="AB131" s="304"/>
      <c r="AC131" s="290"/>
      <c r="AI131" s="294"/>
      <c r="AJ131" s="290"/>
      <c r="AK131" s="290"/>
      <c r="AL131" s="290"/>
      <c r="AM131" s="290"/>
      <c r="AN131" s="290"/>
      <c r="AO131" s="290"/>
      <c r="AP131" s="290"/>
      <c r="AQ131" s="290"/>
      <c r="AR131" s="290"/>
      <c r="AS131" s="290"/>
      <c r="AT131" s="290"/>
      <c r="AU131" s="290"/>
      <c r="AV131" s="290"/>
      <c r="AW131" s="290"/>
      <c r="AX131" s="290"/>
      <c r="AY131" s="290"/>
      <c r="AZ131" s="290"/>
      <c r="BA131" s="290"/>
      <c r="BB131" s="290"/>
      <c r="BC131" s="290"/>
      <c r="BD131" s="290"/>
      <c r="BE131" s="290"/>
      <c r="BF131" s="290"/>
      <c r="BG131" s="290"/>
      <c r="BH131" s="290"/>
      <c r="BI131" s="290"/>
    </row>
    <row r="132" spans="1:43" ht="12.75">
      <c r="A132" s="295">
        <v>2000</v>
      </c>
      <c r="B132" s="67">
        <v>967.1</v>
      </c>
      <c r="C132" s="67">
        <v>997.2</v>
      </c>
      <c r="D132" s="67">
        <v>980.5</v>
      </c>
      <c r="E132" s="67">
        <v>1014.1</v>
      </c>
      <c r="F132" s="67">
        <v>982.6</v>
      </c>
      <c r="G132" s="67">
        <v>1019.4</v>
      </c>
      <c r="H132" s="67">
        <v>961.9</v>
      </c>
      <c r="I132" s="67">
        <v>1005.2</v>
      </c>
      <c r="J132" s="67">
        <v>968.3</v>
      </c>
      <c r="K132" s="67">
        <v>1033.5</v>
      </c>
      <c r="L132" s="67">
        <v>971.5</v>
      </c>
      <c r="M132" s="67">
        <v>1018.2</v>
      </c>
      <c r="N132" s="67">
        <v>966.6</v>
      </c>
      <c r="O132" s="67">
        <v>1033.5</v>
      </c>
      <c r="P132" s="67">
        <v>960.1</v>
      </c>
      <c r="Q132" s="67">
        <v>1010.3</v>
      </c>
      <c r="R132" s="67">
        <v>978.4</v>
      </c>
      <c r="S132" s="67">
        <v>1037.4</v>
      </c>
      <c r="T132" s="67">
        <v>956.9</v>
      </c>
      <c r="U132" s="67">
        <v>1020.2</v>
      </c>
      <c r="V132" s="67">
        <v>973.9</v>
      </c>
      <c r="W132" s="67">
        <v>1012.4</v>
      </c>
      <c r="X132" s="67">
        <v>969.5</v>
      </c>
      <c r="Y132" s="69">
        <v>1004.8</v>
      </c>
      <c r="AA132" s="342"/>
      <c r="AB132" s="342" t="s">
        <v>51</v>
      </c>
      <c r="AC132" s="304"/>
      <c r="AI132" s="339"/>
      <c r="AJ132" s="304"/>
      <c r="AK132" s="304"/>
      <c r="AL132" s="304"/>
      <c r="AM132" s="304"/>
      <c r="AN132" s="304"/>
      <c r="AO132" s="304"/>
      <c r="AP132" s="304"/>
      <c r="AQ132" s="304"/>
    </row>
    <row r="133" spans="1:61" ht="12.75">
      <c r="A133" s="295">
        <v>2001</v>
      </c>
      <c r="B133" s="67">
        <v>972</v>
      </c>
      <c r="C133" s="67">
        <v>1003.5</v>
      </c>
      <c r="D133" s="67">
        <v>968.4</v>
      </c>
      <c r="E133" s="67">
        <v>1007.5</v>
      </c>
      <c r="F133" s="67">
        <v>962.7</v>
      </c>
      <c r="G133" s="67">
        <v>1027.5</v>
      </c>
      <c r="H133" s="67">
        <v>967.6</v>
      </c>
      <c r="I133" s="67">
        <v>1008.7</v>
      </c>
      <c r="J133" s="67">
        <v>962.7</v>
      </c>
      <c r="K133" s="67">
        <v>1027.5</v>
      </c>
      <c r="L133" s="67">
        <v>968.9</v>
      </c>
      <c r="M133" s="67">
        <v>1017.8</v>
      </c>
      <c r="N133" s="67">
        <v>978.9</v>
      </c>
      <c r="O133" s="67">
        <v>1016.4</v>
      </c>
      <c r="P133" s="67">
        <v>983.6</v>
      </c>
      <c r="Q133" s="67">
        <v>1003.9</v>
      </c>
      <c r="R133" s="67">
        <v>969.5</v>
      </c>
      <c r="S133" s="67">
        <v>1015.8</v>
      </c>
      <c r="T133" s="67">
        <v>953.3</v>
      </c>
      <c r="U133" s="67">
        <v>1014.6</v>
      </c>
      <c r="V133" s="67">
        <v>959.4</v>
      </c>
      <c r="W133" s="67">
        <v>1002.9</v>
      </c>
      <c r="X133" s="67">
        <v>959.4</v>
      </c>
      <c r="Y133" s="69">
        <v>1009.4</v>
      </c>
      <c r="AA133" s="339"/>
      <c r="AB133" s="294"/>
      <c r="AC133" s="304"/>
      <c r="AI133" s="294"/>
      <c r="AJ133" s="290"/>
      <c r="AK133" s="290"/>
      <c r="AL133" s="290"/>
      <c r="AM133" s="290"/>
      <c r="AN133" s="290"/>
      <c r="AO133" s="290"/>
      <c r="AP133" s="290"/>
      <c r="AQ133" s="290"/>
      <c r="AR133" s="290"/>
      <c r="AS133" s="290"/>
      <c r="AT133" s="290"/>
      <c r="AU133" s="290"/>
      <c r="AV133" s="290"/>
      <c r="AW133" s="290"/>
      <c r="AX133" s="290"/>
      <c r="AY133" s="290"/>
      <c r="AZ133" s="290"/>
      <c r="BA133" s="290"/>
      <c r="BB133" s="290"/>
      <c r="BC133" s="290"/>
      <c r="BD133" s="290"/>
      <c r="BE133" s="290"/>
      <c r="BF133" s="290"/>
      <c r="BG133" s="290"/>
      <c r="BH133" s="290"/>
      <c r="BI133" s="290"/>
    </row>
    <row r="134" spans="1:43" ht="12.75">
      <c r="A134" s="295">
        <v>2002</v>
      </c>
      <c r="B134" s="67">
        <v>966.9</v>
      </c>
      <c r="C134" s="67">
        <v>1007.6</v>
      </c>
      <c r="D134" s="67">
        <v>964.4</v>
      </c>
      <c r="E134" s="67">
        <v>1006.5</v>
      </c>
      <c r="F134" s="67">
        <v>970.6</v>
      </c>
      <c r="G134" s="67">
        <v>1020.3</v>
      </c>
      <c r="H134" s="67">
        <v>968.4</v>
      </c>
      <c r="I134" s="67">
        <v>1004.9</v>
      </c>
      <c r="J134" s="67">
        <v>974.3</v>
      </c>
      <c r="K134" s="67">
        <v>1017.4</v>
      </c>
      <c r="L134" s="67">
        <v>966.4</v>
      </c>
      <c r="M134" s="67">
        <v>1011.3</v>
      </c>
      <c r="N134" s="67">
        <v>953</v>
      </c>
      <c r="O134" s="67">
        <v>1014.1</v>
      </c>
      <c r="P134" s="67">
        <v>974.3</v>
      </c>
      <c r="Q134" s="67">
        <v>1024.7</v>
      </c>
      <c r="R134" s="67">
        <v>970</v>
      </c>
      <c r="S134" s="67">
        <v>1022.5</v>
      </c>
      <c r="T134" s="67">
        <v>974.4</v>
      </c>
      <c r="U134" s="67">
        <v>1004.1</v>
      </c>
      <c r="V134" s="67">
        <v>974.6</v>
      </c>
      <c r="W134" s="67">
        <v>1010.6</v>
      </c>
      <c r="X134" s="67">
        <v>971.3</v>
      </c>
      <c r="Y134" s="69">
        <v>1011.9</v>
      </c>
      <c r="AA134" s="339"/>
      <c r="AB134" s="304"/>
      <c r="AC134" s="304"/>
      <c r="AI134" s="339"/>
      <c r="AJ134" s="304"/>
      <c r="AK134" s="304"/>
      <c r="AL134" s="304"/>
      <c r="AM134" s="304"/>
      <c r="AN134" s="304"/>
      <c r="AO134" s="304"/>
      <c r="AP134" s="304"/>
      <c r="AQ134" s="304"/>
    </row>
    <row r="135" spans="1:43" ht="12.75">
      <c r="A135" s="295">
        <v>2003</v>
      </c>
      <c r="B135" s="67">
        <v>974.4</v>
      </c>
      <c r="C135" s="67">
        <v>1003.8</v>
      </c>
      <c r="D135" s="67">
        <v>974.5</v>
      </c>
      <c r="E135" s="67">
        <v>1010.5</v>
      </c>
      <c r="F135" s="67">
        <v>958.7</v>
      </c>
      <c r="G135" s="67">
        <v>1018</v>
      </c>
      <c r="H135" s="67">
        <v>959.1</v>
      </c>
      <c r="I135" s="67">
        <v>1024.1</v>
      </c>
      <c r="J135" s="67">
        <v>968.2</v>
      </c>
      <c r="K135" s="67">
        <v>1021.8</v>
      </c>
      <c r="L135" s="67">
        <v>977.1</v>
      </c>
      <c r="M135" s="67">
        <v>1026.8</v>
      </c>
      <c r="N135" s="67">
        <v>959.2</v>
      </c>
      <c r="O135" s="67">
        <v>1012.8</v>
      </c>
      <c r="P135" s="67">
        <v>956.5</v>
      </c>
      <c r="Q135" s="67">
        <v>1015.9</v>
      </c>
      <c r="R135" s="67">
        <v>960.9</v>
      </c>
      <c r="S135" s="67">
        <v>1022.7</v>
      </c>
      <c r="T135" s="67">
        <v>950.9</v>
      </c>
      <c r="U135" s="67">
        <v>1008.8</v>
      </c>
      <c r="V135" s="67">
        <v>967.9</v>
      </c>
      <c r="W135" s="67">
        <v>1000</v>
      </c>
      <c r="X135" s="67">
        <v>980.9</v>
      </c>
      <c r="Y135" s="69">
        <v>1009.5</v>
      </c>
      <c r="AA135" s="339"/>
      <c r="AB135" s="304"/>
      <c r="AC135" s="304"/>
      <c r="AI135" s="339"/>
      <c r="AJ135" s="304"/>
      <c r="AK135" s="304"/>
      <c r="AL135" s="304"/>
      <c r="AM135" s="304"/>
      <c r="AN135" s="304"/>
      <c r="AO135" s="304"/>
      <c r="AP135" s="304"/>
      <c r="AQ135" s="304"/>
    </row>
    <row r="136" spans="1:43" ht="12.75">
      <c r="A136" s="295">
        <v>2004</v>
      </c>
      <c r="B136" s="67">
        <v>963.6</v>
      </c>
      <c r="C136" s="67">
        <v>1001.9</v>
      </c>
      <c r="D136" s="67">
        <v>979.5</v>
      </c>
      <c r="E136" s="67">
        <v>1019.5</v>
      </c>
      <c r="F136" s="67">
        <v>967.7</v>
      </c>
      <c r="G136" s="67">
        <v>1009.6</v>
      </c>
      <c r="H136" s="67">
        <v>971.8</v>
      </c>
      <c r="I136" s="67">
        <v>1014.2</v>
      </c>
      <c r="J136" s="67">
        <v>948.3</v>
      </c>
      <c r="K136" s="67">
        <v>1026.6</v>
      </c>
      <c r="L136" s="67">
        <v>970.1</v>
      </c>
      <c r="M136" s="67">
        <v>1021.2</v>
      </c>
      <c r="N136" s="67">
        <v>945.9</v>
      </c>
      <c r="O136" s="67">
        <v>1013.8</v>
      </c>
      <c r="P136" s="67">
        <v>960.4</v>
      </c>
      <c r="Q136" s="67">
        <v>1013.4</v>
      </c>
      <c r="R136" s="67">
        <v>938.7</v>
      </c>
      <c r="S136" s="67">
        <v>1007.4</v>
      </c>
      <c r="T136" s="67">
        <v>967.4</v>
      </c>
      <c r="U136" s="67">
        <v>1011.9</v>
      </c>
      <c r="V136" s="67">
        <v>971.7</v>
      </c>
      <c r="W136" s="67">
        <v>1024.5</v>
      </c>
      <c r="X136" s="67">
        <v>962.6</v>
      </c>
      <c r="Y136" s="69">
        <v>1006.7</v>
      </c>
      <c r="AA136" s="339"/>
      <c r="AB136" s="304"/>
      <c r="AC136" s="304"/>
      <c r="AI136" s="339"/>
      <c r="AJ136" s="304"/>
      <c r="AK136" s="304"/>
      <c r="AL136" s="304"/>
      <c r="AM136" s="304"/>
      <c r="AN136" s="304"/>
      <c r="AO136" s="304"/>
      <c r="AP136" s="304"/>
      <c r="AQ136" s="304"/>
    </row>
    <row r="137" spans="1:61" ht="12.75">
      <c r="A137" s="295">
        <v>2005</v>
      </c>
      <c r="B137" s="67">
        <v>974.8</v>
      </c>
      <c r="C137" s="67">
        <v>1003.3</v>
      </c>
      <c r="D137" s="67">
        <v>965.7</v>
      </c>
      <c r="E137" s="67">
        <v>1010.2</v>
      </c>
      <c r="F137" s="67">
        <v>970.8</v>
      </c>
      <c r="G137" s="67">
        <v>1013.3</v>
      </c>
      <c r="H137" s="67">
        <v>960.9</v>
      </c>
      <c r="I137" s="67">
        <v>1011.6</v>
      </c>
      <c r="J137" s="67">
        <v>975.7</v>
      </c>
      <c r="K137" s="67">
        <v>1011.4</v>
      </c>
      <c r="L137" s="67">
        <v>968.5</v>
      </c>
      <c r="M137" s="67">
        <v>1031</v>
      </c>
      <c r="N137" s="67">
        <v>977.3</v>
      </c>
      <c r="O137" s="67">
        <v>1016.7</v>
      </c>
      <c r="P137" s="67">
        <v>955.3</v>
      </c>
      <c r="Q137" s="67">
        <v>1012.4</v>
      </c>
      <c r="R137" s="67">
        <v>971.5</v>
      </c>
      <c r="S137" s="67">
        <v>1023.3</v>
      </c>
      <c r="T137" s="67">
        <v>952.9</v>
      </c>
      <c r="U137" s="67">
        <v>1015.2</v>
      </c>
      <c r="V137" s="67">
        <v>973.5</v>
      </c>
      <c r="W137" s="67">
        <v>1005.7</v>
      </c>
      <c r="X137" s="67">
        <v>966.2</v>
      </c>
      <c r="Y137" s="69">
        <v>1010.9</v>
      </c>
      <c r="AA137" s="339"/>
      <c r="AB137" s="304"/>
      <c r="AC137" s="304"/>
      <c r="AI137" s="338"/>
      <c r="AJ137" s="377"/>
      <c r="AK137" s="377"/>
      <c r="AL137" s="377"/>
      <c r="AM137" s="377"/>
      <c r="AN137" s="377"/>
      <c r="AO137" s="377"/>
      <c r="AP137" s="377"/>
      <c r="AQ137" s="377"/>
      <c r="AR137" s="378"/>
      <c r="AS137" s="378"/>
      <c r="AT137" s="378"/>
      <c r="AU137" s="378"/>
      <c r="AV137" s="378"/>
      <c r="AW137" s="378"/>
      <c r="AX137" s="378"/>
      <c r="AY137" s="378"/>
      <c r="AZ137" s="378"/>
      <c r="BA137" s="378"/>
      <c r="BB137" s="378"/>
      <c r="BC137" s="378"/>
      <c r="BD137" s="378"/>
      <c r="BE137" s="378"/>
      <c r="BF137" s="378"/>
      <c r="BG137" s="378"/>
      <c r="BH137" s="378"/>
      <c r="BI137" s="378"/>
    </row>
    <row r="138" spans="1:61" ht="12.75">
      <c r="A138" s="295">
        <v>2006</v>
      </c>
      <c r="B138" s="67">
        <v>981</v>
      </c>
      <c r="C138" s="67">
        <v>1012.5</v>
      </c>
      <c r="D138" s="67">
        <v>973.3</v>
      </c>
      <c r="E138" s="67">
        <v>1016.9</v>
      </c>
      <c r="F138" s="67">
        <v>965</v>
      </c>
      <c r="G138" s="67">
        <v>999.1</v>
      </c>
      <c r="H138" s="67">
        <v>959.7</v>
      </c>
      <c r="I138" s="67" t="s">
        <v>26</v>
      </c>
      <c r="J138" s="67">
        <v>956</v>
      </c>
      <c r="K138" s="67">
        <v>1021.3</v>
      </c>
      <c r="L138" s="67">
        <v>972.6</v>
      </c>
      <c r="M138" s="67">
        <v>1021.9</v>
      </c>
      <c r="N138" s="67">
        <v>958.9</v>
      </c>
      <c r="O138" s="67">
        <v>1019.1</v>
      </c>
      <c r="P138" s="67">
        <v>975</v>
      </c>
      <c r="Q138" s="67">
        <v>1022.6</v>
      </c>
      <c r="R138" s="67">
        <v>951.3</v>
      </c>
      <c r="S138" s="67">
        <v>1028</v>
      </c>
      <c r="T138" s="67">
        <v>964.5</v>
      </c>
      <c r="U138" s="67">
        <v>1017.1</v>
      </c>
      <c r="V138" s="67">
        <v>949.1</v>
      </c>
      <c r="W138" s="67">
        <v>1005.9</v>
      </c>
      <c r="X138" s="67">
        <v>967</v>
      </c>
      <c r="Y138" s="69">
        <v>1002.2</v>
      </c>
      <c r="AA138" s="339"/>
      <c r="AB138" s="304"/>
      <c r="AC138" s="304"/>
      <c r="AI138" s="338"/>
      <c r="AJ138" s="377"/>
      <c r="AK138" s="377"/>
      <c r="AL138" s="377"/>
      <c r="AM138" s="377"/>
      <c r="AN138" s="377"/>
      <c r="AO138" s="377"/>
      <c r="AP138" s="377"/>
      <c r="AQ138" s="377"/>
      <c r="AR138" s="378"/>
      <c r="AS138" s="378"/>
      <c r="AT138" s="378"/>
      <c r="AU138" s="378"/>
      <c r="AV138" s="378"/>
      <c r="AW138" s="378"/>
      <c r="AX138" s="378"/>
      <c r="AY138" s="378"/>
      <c r="AZ138" s="378"/>
      <c r="BA138" s="378"/>
      <c r="BB138" s="378"/>
      <c r="BC138" s="378"/>
      <c r="BD138" s="378"/>
      <c r="BE138" s="378"/>
      <c r="BF138" s="378"/>
      <c r="BG138" s="378"/>
      <c r="BH138" s="378"/>
      <c r="BI138" s="378"/>
    </row>
    <row r="139" spans="1:25" ht="12.75">
      <c r="A139" s="295">
        <v>2007</v>
      </c>
      <c r="B139" s="154">
        <v>964.2</v>
      </c>
      <c r="C139" s="140">
        <v>1010</v>
      </c>
      <c r="D139" s="140">
        <v>966.4</v>
      </c>
      <c r="E139" s="140">
        <v>1002.1</v>
      </c>
      <c r="F139" s="140">
        <v>958.3</v>
      </c>
      <c r="G139" s="140">
        <v>1008.4</v>
      </c>
      <c r="H139" s="140">
        <v>976.4</v>
      </c>
      <c r="I139" s="140">
        <v>1028.6</v>
      </c>
      <c r="J139" s="140">
        <v>970.9</v>
      </c>
      <c r="K139" s="140">
        <v>1024.9</v>
      </c>
      <c r="L139" s="140">
        <v>977</v>
      </c>
      <c r="M139" s="140">
        <v>1010</v>
      </c>
      <c r="N139" s="140">
        <v>966.1</v>
      </c>
      <c r="O139" s="140">
        <v>1019.8</v>
      </c>
      <c r="P139" s="140">
        <v>963</v>
      </c>
      <c r="Q139" s="345">
        <v>1013.7</v>
      </c>
      <c r="R139" s="345">
        <v>962.4</v>
      </c>
      <c r="S139" s="345">
        <v>1025.2</v>
      </c>
      <c r="T139" s="345">
        <v>958.9</v>
      </c>
      <c r="U139" s="345">
        <v>1007.1</v>
      </c>
      <c r="V139" s="345">
        <v>971.6</v>
      </c>
      <c r="W139" s="345">
        <v>1009.7</v>
      </c>
      <c r="X139" s="345">
        <v>963.2</v>
      </c>
      <c r="Y139" s="346">
        <v>1011.2</v>
      </c>
    </row>
    <row r="140" spans="1:25" ht="12.75">
      <c r="A140" s="291">
        <v>2008</v>
      </c>
      <c r="B140" s="154">
        <v>971.9</v>
      </c>
      <c r="C140" s="140">
        <v>1011.3</v>
      </c>
      <c r="D140" s="140">
        <v>963.2</v>
      </c>
      <c r="E140" s="140">
        <v>1013.5</v>
      </c>
      <c r="F140" s="140">
        <v>963.1</v>
      </c>
      <c r="G140" s="140">
        <v>1011.1</v>
      </c>
      <c r="H140" s="140">
        <v>961.2</v>
      </c>
      <c r="I140" s="140">
        <v>1000.8</v>
      </c>
      <c r="J140" s="140">
        <v>968.8</v>
      </c>
      <c r="K140" s="140">
        <v>1011.2</v>
      </c>
      <c r="L140" s="140">
        <v>970.3</v>
      </c>
      <c r="M140" s="140">
        <v>1013.4</v>
      </c>
      <c r="N140" s="345">
        <v>947.9</v>
      </c>
      <c r="O140" s="345">
        <v>1029.2</v>
      </c>
      <c r="P140" s="345">
        <v>947.9</v>
      </c>
      <c r="Q140" s="345">
        <v>1022.8</v>
      </c>
      <c r="R140" s="345">
        <v>981.6</v>
      </c>
      <c r="S140" s="345">
        <v>1019.3</v>
      </c>
      <c r="T140" s="345">
        <v>953.5</v>
      </c>
      <c r="U140" s="345">
        <v>1001.9</v>
      </c>
      <c r="V140" s="140">
        <v>962</v>
      </c>
      <c r="W140" s="345">
        <v>1004.1</v>
      </c>
      <c r="X140" s="345">
        <v>961.7</v>
      </c>
      <c r="Y140" s="346">
        <v>1004.4</v>
      </c>
    </row>
    <row r="141" spans="1:25" ht="12.75">
      <c r="A141" s="347">
        <v>2009</v>
      </c>
      <c r="B141" s="154">
        <v>965.6</v>
      </c>
      <c r="C141" s="140">
        <v>999.9</v>
      </c>
      <c r="D141" s="140">
        <v>948.5</v>
      </c>
      <c r="E141" s="140">
        <v>1006.4</v>
      </c>
      <c r="F141" s="140">
        <v>970</v>
      </c>
      <c r="G141" s="140">
        <v>1009.7</v>
      </c>
      <c r="H141" s="140">
        <v>962.3</v>
      </c>
      <c r="I141" s="140">
        <v>991.6</v>
      </c>
      <c r="J141" s="140">
        <v>954.2</v>
      </c>
      <c r="K141" s="140">
        <v>1010.3</v>
      </c>
      <c r="L141" s="140">
        <v>967</v>
      </c>
      <c r="M141" s="140">
        <v>1022.3</v>
      </c>
      <c r="N141" s="345">
        <v>952.9</v>
      </c>
      <c r="O141" s="345">
        <v>1018.5</v>
      </c>
      <c r="P141" s="345">
        <v>977.3</v>
      </c>
      <c r="Q141" s="345">
        <v>1021.4</v>
      </c>
      <c r="R141" s="345">
        <v>963.8</v>
      </c>
      <c r="S141" s="345">
        <v>1014.9</v>
      </c>
      <c r="T141" s="345">
        <v>958.7</v>
      </c>
      <c r="U141" s="345">
        <v>1006.6</v>
      </c>
      <c r="V141" s="140">
        <v>962.8</v>
      </c>
      <c r="W141" s="345">
        <v>1010.1</v>
      </c>
      <c r="X141" s="345">
        <v>975.5</v>
      </c>
      <c r="Y141" s="346">
        <v>1000.8</v>
      </c>
    </row>
    <row r="142" spans="1:25" ht="12.75">
      <c r="A142" s="347">
        <v>2010</v>
      </c>
      <c r="B142" s="154">
        <v>976.4</v>
      </c>
      <c r="C142" s="140">
        <v>1005.3</v>
      </c>
      <c r="D142" s="140">
        <v>961.2</v>
      </c>
      <c r="E142" s="140">
        <v>1010.4</v>
      </c>
      <c r="F142" s="140">
        <v>961.2</v>
      </c>
      <c r="G142" s="345">
        <v>1015.5</v>
      </c>
      <c r="H142" s="345">
        <v>968</v>
      </c>
      <c r="I142" s="345">
        <v>1010.5</v>
      </c>
      <c r="J142" s="345">
        <v>954</v>
      </c>
      <c r="K142" s="345">
        <v>1008.6</v>
      </c>
      <c r="L142" s="140">
        <v>963</v>
      </c>
      <c r="M142" s="345">
        <v>1012.8</v>
      </c>
      <c r="N142" s="345">
        <v>961.9</v>
      </c>
      <c r="O142" s="345">
        <v>1022.5</v>
      </c>
      <c r="P142" s="345">
        <v>960.8</v>
      </c>
      <c r="Q142" s="345">
        <v>1028</v>
      </c>
      <c r="R142" s="345">
        <v>963.2</v>
      </c>
      <c r="S142" s="345">
        <v>1016.3</v>
      </c>
      <c r="T142" s="345">
        <v>965.6</v>
      </c>
      <c r="U142" s="345">
        <v>1012.1</v>
      </c>
      <c r="V142" s="345">
        <v>962.8</v>
      </c>
      <c r="W142" s="345">
        <v>1011.6</v>
      </c>
      <c r="X142" s="345">
        <v>958.8</v>
      </c>
      <c r="Y142" s="346">
        <v>999.4</v>
      </c>
    </row>
    <row r="143" spans="1:25" ht="13.5" thickBot="1">
      <c r="A143" s="338">
        <v>2011</v>
      </c>
      <c r="B143" s="75">
        <v>979</v>
      </c>
      <c r="C143" s="76">
        <v>1007.6</v>
      </c>
      <c r="D143" s="76">
        <v>962.4</v>
      </c>
      <c r="E143" s="76">
        <v>1012.1</v>
      </c>
      <c r="F143" s="409">
        <v>963.2</v>
      </c>
      <c r="G143" s="409">
        <v>1013.3</v>
      </c>
      <c r="H143" s="409">
        <v>961.5</v>
      </c>
      <c r="I143" s="409">
        <v>1007.3</v>
      </c>
      <c r="J143" s="409">
        <v>959.5</v>
      </c>
      <c r="K143" s="409">
        <v>1019.9</v>
      </c>
      <c r="L143" s="409">
        <v>963.4</v>
      </c>
      <c r="M143" s="409">
        <v>1014.2</v>
      </c>
      <c r="N143" s="409">
        <v>975.9</v>
      </c>
      <c r="O143" s="409">
        <v>1030.2</v>
      </c>
      <c r="P143" s="409">
        <v>970.9</v>
      </c>
      <c r="Q143" s="409">
        <v>1025.9</v>
      </c>
      <c r="R143" s="409">
        <v>969.6</v>
      </c>
      <c r="S143" s="409">
        <v>1012</v>
      </c>
      <c r="T143" s="409">
        <v>967.1</v>
      </c>
      <c r="U143" s="409">
        <v>1012.8</v>
      </c>
      <c r="V143" s="409">
        <v>958.5</v>
      </c>
      <c r="W143" s="409">
        <v>1012.5</v>
      </c>
      <c r="X143" s="409">
        <v>963.5</v>
      </c>
      <c r="Y143" s="408">
        <v>1008.3</v>
      </c>
    </row>
    <row r="144" spans="2:25" ht="13.5" thickBot="1">
      <c r="B144" s="287" t="s">
        <v>24</v>
      </c>
      <c r="C144" s="288" t="s">
        <v>25</v>
      </c>
      <c r="D144" s="288" t="s">
        <v>24</v>
      </c>
      <c r="E144" s="288" t="s">
        <v>25</v>
      </c>
      <c r="F144" s="288" t="s">
        <v>24</v>
      </c>
      <c r="G144" s="288" t="s">
        <v>25</v>
      </c>
      <c r="H144" s="288" t="s">
        <v>24</v>
      </c>
      <c r="I144" s="288" t="s">
        <v>25</v>
      </c>
      <c r="J144" s="288" t="s">
        <v>24</v>
      </c>
      <c r="K144" s="288" t="s">
        <v>25</v>
      </c>
      <c r="L144" s="288" t="s">
        <v>24</v>
      </c>
      <c r="M144" s="288" t="s">
        <v>25</v>
      </c>
      <c r="N144" s="288" t="s">
        <v>24</v>
      </c>
      <c r="O144" s="288" t="s">
        <v>25</v>
      </c>
      <c r="P144" s="288" t="s">
        <v>24</v>
      </c>
      <c r="Q144" s="288" t="s">
        <v>25</v>
      </c>
      <c r="R144" s="288" t="s">
        <v>24</v>
      </c>
      <c r="S144" s="288" t="s">
        <v>25</v>
      </c>
      <c r="T144" s="288" t="s">
        <v>24</v>
      </c>
      <c r="U144" s="288" t="s">
        <v>25</v>
      </c>
      <c r="V144" s="288" t="s">
        <v>24</v>
      </c>
      <c r="W144" s="288" t="s">
        <v>25</v>
      </c>
      <c r="X144" s="288" t="s">
        <v>24</v>
      </c>
      <c r="Y144" s="289" t="s">
        <v>25</v>
      </c>
    </row>
    <row r="145" spans="1:25" ht="15" thickBot="1">
      <c r="A145" s="8" t="s">
        <v>0</v>
      </c>
      <c r="B145" s="94" t="s">
        <v>1</v>
      </c>
      <c r="C145" s="9" t="s">
        <v>1</v>
      </c>
      <c r="D145" s="9" t="s">
        <v>2</v>
      </c>
      <c r="E145" s="9" t="s">
        <v>2</v>
      </c>
      <c r="F145" s="9" t="s">
        <v>3</v>
      </c>
      <c r="G145" s="9" t="s">
        <v>3</v>
      </c>
      <c r="H145" s="9" t="s">
        <v>4</v>
      </c>
      <c r="I145" s="9" t="s">
        <v>4</v>
      </c>
      <c r="J145" s="9" t="s">
        <v>5</v>
      </c>
      <c r="K145" s="9" t="s">
        <v>5</v>
      </c>
      <c r="L145" s="9" t="s">
        <v>6</v>
      </c>
      <c r="M145" s="9" t="s">
        <v>6</v>
      </c>
      <c r="N145" s="9" t="s">
        <v>7</v>
      </c>
      <c r="O145" s="9" t="s">
        <v>7</v>
      </c>
      <c r="P145" s="95" t="s">
        <v>8</v>
      </c>
      <c r="Q145" s="95" t="s">
        <v>8</v>
      </c>
      <c r="R145" s="95" t="s">
        <v>9</v>
      </c>
      <c r="S145" s="95" t="s">
        <v>9</v>
      </c>
      <c r="T145" s="95" t="s">
        <v>10</v>
      </c>
      <c r="U145" s="95" t="s">
        <v>10</v>
      </c>
      <c r="V145" s="95" t="s">
        <v>11</v>
      </c>
      <c r="W145" s="95" t="s">
        <v>11</v>
      </c>
      <c r="X145" s="95" t="s">
        <v>12</v>
      </c>
      <c r="Y145" s="96" t="s">
        <v>12</v>
      </c>
    </row>
    <row r="147" ht="12.75">
      <c r="G147" s="192" t="s">
        <v>61</v>
      </c>
    </row>
    <row r="148" ht="12.75">
      <c r="G148" s="385" t="s">
        <v>62</v>
      </c>
    </row>
  </sheetData>
  <sheetProtection password="B61C" sheet="1" objects="1" selectLockedCells="1" selectUnlockedCells="1"/>
  <hyperlinks>
    <hyperlink ref="AB132" r:id="rId1" display="http://antartica.cptec.inpe.br/"/>
    <hyperlink ref="AB63" r:id="rId2" display="http://antartica.cptec.inpe.br/"/>
    <hyperlink ref="G148" r:id="rId3" display="http://antartica.cptec.inpe.br/~rantar/data/resumos/climatoleacf.xls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4"/>
  <headerFooter alignWithMargins="0">
    <oddHeader>&amp;LProjeto de Meteorologia Antártica - Project of Antarctic Meteorology
www.cptec.inpe.br/antartica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32" sqref="V32"/>
    </sheetView>
  </sheetViews>
  <sheetFormatPr defaultColWidth="9.140625" defaultRowHeight="12.75"/>
  <sheetData/>
  <sheetProtection password="B61C" sheet="1" objects="1" selectLockedCells="1" selectUnlockedCells="1"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C6"/>
  <sheetViews>
    <sheetView tabSelected="1" zoomScalePageLayoutView="0" workbookViewId="0" topLeftCell="A7">
      <selection activeCell="C4" sqref="C4"/>
    </sheetView>
  </sheetViews>
  <sheetFormatPr defaultColWidth="9.140625" defaultRowHeight="12.75"/>
  <sheetData>
    <row r="1" ht="25.5">
      <c r="C1" s="410" t="s">
        <v>68</v>
      </c>
    </row>
    <row r="2" ht="25.5">
      <c r="C2" s="410" t="s">
        <v>69</v>
      </c>
    </row>
    <row r="3" ht="25.5">
      <c r="C3" s="410" t="s">
        <v>70</v>
      </c>
    </row>
    <row r="4" ht="26.25">
      <c r="C4" s="411" t="s">
        <v>66</v>
      </c>
    </row>
    <row r="5" ht="26.25">
      <c r="C5" s="413" t="s">
        <v>67</v>
      </c>
    </row>
    <row r="6" ht="15" customHeight="1">
      <c r="C6" s="403"/>
    </row>
  </sheetData>
  <sheetProtection password="B61C" sheet="1" selectLockedCells="1" selectUnlockedCells="1"/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CPTEC/INPE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cp:keywords/>
  <dc:description/>
  <cp:lastModifiedBy>Setzer</cp:lastModifiedBy>
  <cp:lastPrinted>2007-09-05T14:20:53Z</cp:lastPrinted>
  <dcterms:created xsi:type="dcterms:W3CDTF">2007-08-20T17:21:01Z</dcterms:created>
  <dcterms:modified xsi:type="dcterms:W3CDTF">2014-05-27T01:48:56Z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